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https://psrgovau-my.sharepoint.com/personal/megan_kilby_psr_gov_au/Documents/Desktop/"/>
    </mc:Choice>
  </mc:AlternateContent>
  <xr:revisionPtr revIDLastSave="0" documentId="8_{EF5B1F96-F225-4F0D-828D-BD6E55ECA1B5}" xr6:coauthVersionLast="47" xr6:coauthVersionMax="47" xr10:uidLastSave="{00000000-0000-0000-0000-000000000000}"/>
  <workbookProtection workbookAlgorithmName="SHA-256" workbookHashValue="dS4reJwTl6wFphZYAoseqALHXl3hA6NVs4uZS/ynMk8=" workbookSaltValue="il29rCsOyR0ZiJT22/9qsQ==" workbookSpinCount="100000" lockStructure="1"/>
  <bookViews>
    <workbookView xWindow="-28920" yWindow="0" windowWidth="29040" windowHeight="15720" activeTab="1" xr2:uid="{00000000-000D-0000-FFFF-FFFF00000000}"/>
  </bookViews>
  <sheets>
    <sheet name="Entry Form" sheetId="4" r:id="rId1"/>
    <sheet name="Summary" sheetId="6" r:id="rId2"/>
    <sheet name="Interim Summary" sheetId="8" state="hidden" r:id="rId3"/>
    <sheet name="Agencies" sheetId="9" state="hidden" r:id="rId4"/>
    <sheet name="Firms" sheetId="10" state="hidden" r:id="rId5"/>
  </sheets>
  <definedNames>
    <definedName name="_xlnm._FilterDatabase" localSheetId="0" hidden="1">'Entry Form'!#REF!</definedName>
    <definedName name="abnumber">#REF!</definedName>
    <definedName name="agencyname">Agencies[agencyname]</definedName>
    <definedName name="B">#REF!</definedName>
    <definedName name="check">#REF!</definedName>
    <definedName name="ConfirmOptions">I=IF(Summary!A1048574="", {"I confirm","I do not confirm"}, {"I do not confirm"})</definedName>
    <definedName name="counselnumbers">'Entry Form'!$D$119,'Entry Form'!$D$116,'Entry Form'!$D$113,'Entry Form'!$D$109,'Entry Form'!$D$106,'Entry Form'!$D$103,'Entry Form'!$D$97,'Entry Form'!$D$94,'Entry Form'!$D$91,'Entry Form'!$D$87,'Entry Form'!$D$84,'Entry Form'!$D$81</definedName>
    <definedName name="counselsum">'Entry Form'!$D$82,'Entry Form'!$D$85,'Entry Form'!$D$88,'Entry Form'!$D$92,'Entry Form'!$D$95,'Entry Form'!$D$98,'Entry Form'!$D$104,'Entry Form'!$D$107,'Entry Form'!$D$110,'Entry Form'!$D$114,'Entry Form'!$D$117,'Entry Form'!$D$120</definedName>
    <definedName name="directnumbers">'Entry Form'!$D$81,'Entry Form'!$D$84,'Entry Form'!$D$87,'Entry Form'!$D$103,'Entry Form'!$D$106,'Entry Form'!$D$109</definedName>
    <definedName name="directsum">'Entry Form'!$D$110,'Entry Form'!$D$107,'Entry Form'!$D$104,'Entry Form'!$D$88,'Entry Form'!$D$85,'Entry Form'!$D$82</definedName>
    <definedName name="domestic">'Entry Form'!#REF!</definedName>
    <definedName name="E">#REF!</definedName>
    <definedName name="entitytype">#REF!</definedName>
    <definedName name="entryinput">'Entry Form'!$D$172:$D$182,'Entry Form'!#REF!,'Entry Form'!$D$168,'Entry Form'!#REF!,'Entry Form'!$D$164,'Entry Form'!$D$162,'Entry Form'!$D$160,'Entry Form'!#REF!,'Entry Form'!#REF!,'Entry Form'!$D$148,'Entry Form'!$D$147,'Entry Form'!$D$143,'Entry Form'!#REF!,'Entry Form'!#REF!,'Entry Form'!$D$130,'Entry Form'!#REF!,'Entry Form'!#REF!,'Entry Form'!$D$120,'Entry Form'!$D$119,'Entry Form'!$D$117,'Entry Form'!$D$116,'Entry Form'!$D$114,'Entry Form'!$D$113,'Entry Form'!#REF!,'Entry Form'!$D$110,'Entry Form'!$D$109,'Entry Form'!$D$107,'Entry Form'!$D$106,'Entry Form'!$D$104,'Entry Form'!$D$103,'Entry Form'!#REF!,'Entry Form'!$D$98,'Entry Form'!$D$97,'Entry Form'!$D$95,'Entry Form'!$D$94,'Entry Form'!$D$92,'Entry Form'!$D$91,'Entry Form'!#REF!,'Entry Form'!$D$88,'Entry Form'!$D$87,'Entry Form'!$D$85,'Entry Form'!$D$84,'Entry Form'!$D$82,'Entry Form'!$D$81,'Entry Form'!#REF!,'Entry Form'!#REF!,'Entry Form'!$D$36,'Entry Form'!#REF!,'Entry Form'!#REF!,'Entry Form'!#REF!,'Entry Form'!#REF!,'Entry Form'!#REF!,'Entry Form'!$D$8</definedName>
    <definedName name="external">#REF!</definedName>
    <definedName name="externalsum">'Entry Form'!$D$160,'Entry Form'!$D$162,'Entry Form'!$D$164,'Entry Form'!$D$168,'Entry Form'!$D$172,'Entry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Form'!$D$130,'Entry Form'!$D$120,'Entry Form'!$D$117,'Entry Form'!$D$114,'Entry Form'!$D$110,'Entry Form'!$D$107,'Entry Form'!$D$104,'Entry Form'!$D$98,'Entry Form'!$D$95,'Entry Form'!$D$92,'Entry Form'!$D$88,'Entry Form'!$D$85,'Entry Form'!$D$82</definedName>
    <definedName name="femalenumbers">'Entry Form'!$D$116,'Entry Form'!$D$106,'Entry Form'!$D$94,'Entry Form'!$D$84</definedName>
    <definedName name="femalesum">'Entry Form'!$D$107,'Entry Form'!$D$117,'Entry Form'!$D$95,'Entry Form'!$D$85</definedName>
    <definedName name="firmnames">'Entry Form'!#REF!</definedName>
    <definedName name="H">Firms[firms]</definedName>
    <definedName name="indirectnumbers">'Entry Form'!$D$91,'Entry Form'!$D$94,'Entry Form'!$D$97,'Entry Form'!$D$113,'Entry Form'!$D$116,'Entry Form'!$D$119</definedName>
    <definedName name="indirectsum">'Entry Form'!$D$120,'Entry Form'!$D$117,'Entry Form'!$D$114,'Entry Form'!$D$98,'Entry Form'!$D$95,'Entry Form'!$D$92</definedName>
    <definedName name="inputcheck">'Entry Form'!#REF!,'Entry Form'!#REF!,'Entry Form'!#REF!,'Entry Form'!#REF!,'Entry Form'!#REF!,'Entry Form'!#REF!,'Entry Form'!#REF!,'Entry Form'!#REF!,'Entry Form'!#REF!,'Entry Form'!#REF!,'Entry Form'!#REF!</definedName>
    <definedName name="inputfree">'Entry Form'!$D$36,'Entry Form'!$D$81:$D$82,'Entry Form'!$D$84:$D$85,'Entry Form'!$D$87:$D$88,'Entry Form'!$D$91:$D$92,'Entry Form'!$D$94:$D$95,'Entry Form'!$D$97:$D$98,'Entry Form'!$D$103:$D$104,'Entry Form'!$D$106:$D$107,'Entry Form'!$D$109:$D$110,'Entry Form'!$D$113:$D$114,'Entry Form'!$D$116:$D$117,'Entry Form'!$D$119:$D$120,'Entry Form'!$D$130,'Entry Form'!#REF!,'Entry Form'!#REF!,'Entry Form'!$D$147:$D$148,'Entry Form'!$D$160,'Entry Form'!$D$162,'Entry Form'!$D$164,'Entry Form'!$D$168,'Entry Form'!$D$172,'Entry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definedName>
    <definedName name="inputlist">'Entry Form'!$D$8,'Entry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definedName>
    <definedName name="inputlock">'Entry Form'!$D$9,'Entry Form'!$D$140,'Entry Form'!$D$143</definedName>
    <definedName name="inputone">'Entry Form'!$D$147:$D$148,'Entry Form'!#REF!,'Entry Form'!#REF!,'Entry Form'!$D$160,'Entry Form'!$D$162,'Entry Form'!$D$164,'Entry Form'!#REF!,'Entry Form'!$D$168,'Entry Form'!#REF!,'Entry Form'!#REF!,'Entry Form'!#REF!,'Entry Form'!#REF!,'Entry Form'!#REF!,'Entry Form'!$D$28,'Entry Form'!#REF!,'Entry Form'!$D$36,'Entry Form'!#REF!,'Entry Form'!#REF!,'Entry Form'!$D$81:$D$82,'Entry Form'!$D$84:$D$85,'Entry Form'!$D$87:$D$88,'Entry Form'!#REF!,'Entry Form'!$D$91:$D$92,'Entry Form'!$D$94:$D$95,'Entry Form'!$D$97:$D$98,'Entry Form'!#REF!,'Entry Form'!$D$103:$D$104,'Entry Form'!$D$106:$D$107,'Entry Form'!$D$109:$D$110,'Entry Form'!#REF!,'Entry Form'!$D$113:$D$114,'Entry Form'!$D$116:$D$117,'Entry Form'!$D$119:$D$120,'Entry Form'!#REF!,'Entry Form'!#REF!,'Entry Form'!$D$130,'Entry Form'!#REF!,'Entry Form'!#REF!,'Entry Form'!$D$8</definedName>
    <definedName name="inputred">'Entry Form'!#REF!,'Entry Form'!$D$28,'Entry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definedName>
    <definedName name="inputtwo">'Entry Form'!$D$172,'Entry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definedName>
    <definedName name="inputyellow">'Entry Form'!$D$8:$D$9,'Entry Form'!$D$36,'Entry Form'!$D$81:$D$82,'Entry Form'!$D$84:$D$85,'Entry Form'!$D$87:$D$88,'Entry Form'!$D$91:$D$92,'Entry Form'!$D$94:$D$95,'Entry Form'!$D$97:$D$98,'Entry Form'!$D$103:$D$104,'Entry Form'!$D$106:$D$107,'Entry Form'!$D$109:$D$110,'Entry Form'!$D$113:$D$114,'Entry Form'!$D$116:$D$117,'Entry Form'!$D$119:$D$120,'Entry Form'!$D$130,'Entry Form'!$D$140,'Entry Form'!#REF!,'Entry Form'!#REF!,'Entry Form'!$D$143,'Entry Form'!$D$147:$D$148,'Entry Form'!$D$160,'Entry Form'!$D$162,'Entry Form'!$D$164,'Entry Form'!$D$168,'Entry Form'!$D$172,'Entry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definedName>
    <definedName name="inputyesno">'Entry Form'!$D$28,'Entry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definedName>
    <definedName name="internal">#REF!</definedName>
    <definedName name="malenumbers">'Entry Form'!$D$81,'Entry Form'!$D$91,'Entry Form'!$D$103,'Entry Form'!$D$113</definedName>
    <definedName name="malesum">'Entry Form'!$D$82,'Entry Form'!$D$92,'Entry Form'!$D$104,'Entry Form'!$D$114</definedName>
    <definedName name="O">#REF!</definedName>
    <definedName name="onthepanel">#REF!</definedName>
    <definedName name="panelfee">#REF!</definedName>
    <definedName name="_xlnm.Print_Area" localSheetId="0">'Entry Form'!$B$3:$D$182</definedName>
    <definedName name="_xlnm.Print_Area" localSheetId="1">Summary!$B$3:$D$29</definedName>
    <definedName name="profees">'Entry Form'!$D$160,'Entry Form'!$D$162,'Entry Form'!$D$164,'Entry Form'!$D$168,'Entry Form'!$D$172,'Entry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Form'!#REF!,'Entry Form'!#REF!</definedName>
    <definedName name="summaryinput">Summary!$D$29,Summary!#REF!,Summary!#REF!,Summary!#REF!</definedName>
    <definedName name="total">#REF!</definedName>
    <definedName name="xnumbers">'Entry Form'!$D$87,'Entry Form'!$D$97,'Entry Form'!$D$109,'Entry Form'!$D$119</definedName>
    <definedName name="xsum">'Entry Form'!$D$120,'Entry Form'!$D$110,'Entry Form'!$D$98,'Entry Form'!$D$88</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5" i="8" l="1"/>
  <c r="B221" i="8"/>
  <c r="B217" i="8"/>
  <c r="B213" i="8"/>
  <c r="B209" i="8"/>
  <c r="B205" i="8"/>
  <c r="B201" i="8"/>
  <c r="B197" i="8"/>
  <c r="B193" i="8"/>
  <c r="B189" i="8"/>
  <c r="B185" i="8"/>
  <c r="B181" i="8"/>
  <c r="B177" i="8"/>
  <c r="B173" i="8"/>
  <c r="B169" i="8"/>
  <c r="B165" i="8"/>
  <c r="B161" i="8"/>
  <c r="B157" i="8"/>
  <c r="B153" i="8"/>
  <c r="B149" i="8"/>
  <c r="B145" i="8"/>
  <c r="B141" i="8"/>
  <c r="B129" i="8"/>
  <c r="B137" i="8"/>
  <c r="B133" i="8"/>
  <c r="B125" i="8"/>
  <c r="B121" i="8"/>
  <c r="B117" i="8"/>
  <c r="B113" i="8"/>
  <c r="B109" i="8"/>
  <c r="B105" i="8"/>
  <c r="B101" i="8"/>
  <c r="B97" i="8"/>
  <c r="B93" i="8"/>
  <c r="B89" i="8"/>
  <c r="B85" i="8"/>
  <c r="B81" i="8"/>
  <c r="B77" i="8"/>
  <c r="B73" i="8"/>
  <c r="B69" i="8"/>
  <c r="B65" i="8"/>
  <c r="E174" i="4"/>
  <c r="E184" i="4"/>
  <c r="E566" i="4"/>
  <c r="E556" i="4"/>
  <c r="E546" i="4"/>
  <c r="E536" i="4"/>
  <c r="E526" i="4"/>
  <c r="E516" i="4"/>
  <c r="E506" i="4"/>
  <c r="E496" i="4"/>
  <c r="E486" i="4"/>
  <c r="E476" i="4"/>
  <c r="E466" i="4"/>
  <c r="E456" i="4"/>
  <c r="E446" i="4"/>
  <c r="E436" i="4"/>
  <c r="E426" i="4"/>
  <c r="E416" i="4"/>
  <c r="E406" i="4"/>
  <c r="E396" i="4"/>
  <c r="E386" i="4"/>
  <c r="E376" i="4"/>
  <c r="E366" i="4"/>
  <c r="E356" i="4"/>
  <c r="E346" i="4"/>
  <c r="E336" i="4"/>
  <c r="E326" i="4"/>
  <c r="E316" i="4"/>
  <c r="E306" i="4"/>
  <c r="E296" i="4"/>
  <c r="E286" i="4"/>
  <c r="E276" i="4"/>
  <c r="E266" i="4"/>
  <c r="E256" i="4"/>
  <c r="E246" i="4"/>
  <c r="E236" i="4"/>
  <c r="E226" i="4"/>
  <c r="E216" i="4"/>
  <c r="E206" i="4"/>
  <c r="E196" i="4"/>
  <c r="E186" i="4"/>
  <c r="E176" i="4"/>
  <c r="E175" i="4"/>
  <c r="E54" i="4"/>
  <c r="F54" i="4" s="1"/>
  <c r="E36" i="4"/>
  <c r="E485" i="4"/>
  <c r="E387" i="4"/>
  <c r="E177" i="4"/>
  <c r="E185" i="4"/>
  <c r="E565" i="4"/>
  <c r="E555" i="4"/>
  <c r="E545" i="4"/>
  <c r="E535" i="4"/>
  <c r="E525" i="4"/>
  <c r="E515" i="4"/>
  <c r="E505" i="4"/>
  <c r="E495" i="4"/>
  <c r="E475" i="4"/>
  <c r="E465" i="4"/>
  <c r="E455" i="4"/>
  <c r="E445" i="4"/>
  <c r="E435" i="4"/>
  <c r="E425" i="4"/>
  <c r="E415" i="4"/>
  <c r="E405" i="4"/>
  <c r="E395" i="4"/>
  <c r="E385" i="4"/>
  <c r="E375" i="4"/>
  <c r="E365" i="4"/>
  <c r="E355" i="4"/>
  <c r="E345" i="4"/>
  <c r="E335" i="4"/>
  <c r="E325" i="4"/>
  <c r="E315" i="4"/>
  <c r="E305" i="4"/>
  <c r="E295" i="4"/>
  <c r="E285" i="4"/>
  <c r="E275" i="4"/>
  <c r="E265" i="4"/>
  <c r="E255" i="4"/>
  <c r="E245" i="4"/>
  <c r="E235" i="4"/>
  <c r="E225" i="4"/>
  <c r="E215" i="4"/>
  <c r="E205" i="4"/>
  <c r="E195" i="4"/>
  <c r="C91" i="6"/>
  <c r="B54" i="8"/>
  <c r="B55" i="8"/>
  <c r="A52" i="8"/>
  <c r="C138" i="6" s="1"/>
  <c r="A51" i="8"/>
  <c r="B27" i="8"/>
  <c r="A11" i="8"/>
  <c r="C77" i="6" s="1"/>
  <c r="A12" i="8"/>
  <c r="C78" i="6" s="1"/>
  <c r="A13" i="8"/>
  <c r="C79" i="6" s="1"/>
  <c r="A14" i="8"/>
  <c r="C80" i="6" s="1"/>
  <c r="A15" i="8"/>
  <c r="C81" i="6" s="1"/>
  <c r="A16" i="8"/>
  <c r="C82" i="6" s="1"/>
  <c r="A17" i="8"/>
  <c r="C83" i="6" s="1"/>
  <c r="A18" i="8"/>
  <c r="C84" i="6" s="1"/>
  <c r="A19" i="8"/>
  <c r="C85" i="6" s="1"/>
  <c r="A20" i="8"/>
  <c r="C86" i="6" s="1"/>
  <c r="A21" i="8"/>
  <c r="C87" i="6" s="1"/>
  <c r="A22" i="8"/>
  <c r="C88" i="6" s="1"/>
  <c r="A23" i="8"/>
  <c r="C89" i="6" s="1"/>
  <c r="A24" i="8"/>
  <c r="C90" i="6" s="1"/>
  <c r="A25" i="8"/>
  <c r="A26" i="8"/>
  <c r="C92" i="6" s="1"/>
  <c r="A10" i="8"/>
  <c r="C76" i="6" s="1"/>
  <c r="A7" i="8"/>
  <c r="A8" i="8"/>
  <c r="A9" i="8"/>
  <c r="A6" i="8"/>
  <c r="A5" i="8"/>
  <c r="A3" i="8"/>
  <c r="A4" i="8"/>
  <c r="A2" i="8"/>
  <c r="B11" i="8"/>
  <c r="D77" i="6" s="1"/>
  <c r="B12" i="8"/>
  <c r="D78" i="6" s="1"/>
  <c r="B13" i="8"/>
  <c r="D79" i="6" s="1"/>
  <c r="B14" i="8"/>
  <c r="D80" i="6" s="1"/>
  <c r="B15" i="8"/>
  <c r="D81" i="6" s="1"/>
  <c r="B16" i="8"/>
  <c r="D82" i="6" s="1"/>
  <c r="B17" i="8"/>
  <c r="D83" i="6" s="1"/>
  <c r="B18" i="8"/>
  <c r="D84" i="6" s="1"/>
  <c r="B19" i="8"/>
  <c r="D85" i="6" s="1"/>
  <c r="B20" i="8"/>
  <c r="D86" i="6" s="1"/>
  <c r="B21" i="8"/>
  <c r="D87" i="6" s="1"/>
  <c r="B22" i="8"/>
  <c r="D88" i="6" s="1"/>
  <c r="B23" i="8"/>
  <c r="D89" i="6" s="1"/>
  <c r="B24" i="8"/>
  <c r="D90" i="6" s="1"/>
  <c r="B25" i="8"/>
  <c r="D91" i="6" s="1"/>
  <c r="B26" i="8"/>
  <c r="D92" i="6" s="1"/>
  <c r="B10" i="8"/>
  <c r="D76" i="6" s="1"/>
  <c r="A57" i="8"/>
  <c r="A56" i="8"/>
  <c r="A54" i="8"/>
  <c r="C141" i="6" s="1"/>
  <c r="A55" i="8"/>
  <c r="C142" i="6" s="1"/>
  <c r="A53" i="8"/>
  <c r="C140" i="6" s="1"/>
  <c r="F38" i="4"/>
  <c r="F46" i="4"/>
  <c r="F52" i="4"/>
  <c r="F53" i="4"/>
  <c r="E70" i="4"/>
  <c r="F70" i="4" s="1"/>
  <c r="E69" i="4"/>
  <c r="F69" i="4" s="1"/>
  <c r="E68" i="4"/>
  <c r="F68" i="4" s="1"/>
  <c r="E67" i="4"/>
  <c r="F67" i="4" s="1"/>
  <c r="E66" i="4"/>
  <c r="F66" i="4" s="1"/>
  <c r="E65" i="4"/>
  <c r="F65" i="4" s="1"/>
  <c r="E64" i="4"/>
  <c r="F64" i="4" s="1"/>
  <c r="E63" i="4"/>
  <c r="F63" i="4" s="1"/>
  <c r="E62" i="4"/>
  <c r="F62" i="4" s="1"/>
  <c r="E61" i="4"/>
  <c r="F61" i="4" s="1"/>
  <c r="E60" i="4"/>
  <c r="F60" i="4" s="1"/>
  <c r="E59" i="4"/>
  <c r="F59" i="4" s="1"/>
  <c r="E58" i="4"/>
  <c r="F58" i="4" s="1"/>
  <c r="E57" i="4"/>
  <c r="F57" i="4" s="1"/>
  <c r="E56" i="4"/>
  <c r="F56" i="4" s="1"/>
  <c r="E55" i="4"/>
  <c r="F55" i="4" s="1"/>
  <c r="B67" i="8"/>
  <c r="B66" i="8"/>
  <c r="E120" i="4" l="1"/>
  <c r="E117" i="4"/>
  <c r="E114" i="4"/>
  <c r="E110" i="4"/>
  <c r="E107" i="4"/>
  <c r="E104" i="4"/>
  <c r="E98" i="4"/>
  <c r="E95" i="4"/>
  <c r="E92" i="4"/>
  <c r="E88" i="4"/>
  <c r="E85" i="4"/>
  <c r="E82" i="4"/>
  <c r="D148" i="4" l="1"/>
  <c r="D147" i="4"/>
  <c r="B56" i="8" s="1"/>
  <c r="D100" i="6"/>
  <c r="D44" i="6"/>
  <c r="B7" i="8"/>
  <c r="D71" i="6" s="1"/>
  <c r="B8" i="8"/>
  <c r="D72" i="6" s="1"/>
  <c r="B9" i="8"/>
  <c r="D73" i="6" s="1"/>
  <c r="B6" i="8"/>
  <c r="E5" i="8" s="1"/>
  <c r="D21" i="6" l="1"/>
  <c r="D70" i="6"/>
  <c r="D161" i="6" l="1"/>
  <c r="D162" i="6"/>
  <c r="B68" i="8"/>
  <c r="D163" i="6" s="1"/>
  <c r="C160" i="6"/>
  <c r="B224" i="8"/>
  <c r="D319" i="6" s="1"/>
  <c r="B223" i="8"/>
  <c r="D318" i="6" s="1"/>
  <c r="B222" i="8"/>
  <c r="D317" i="6" s="1"/>
  <c r="C316" i="6"/>
  <c r="B220" i="8"/>
  <c r="D315" i="6" s="1"/>
  <c r="B219" i="8"/>
  <c r="D314" i="6" s="1"/>
  <c r="B218" i="8"/>
  <c r="D313" i="6" s="1"/>
  <c r="C312" i="6"/>
  <c r="B216" i="8"/>
  <c r="D311" i="6" s="1"/>
  <c r="B215" i="8"/>
  <c r="D310" i="6" s="1"/>
  <c r="B214" i="8"/>
  <c r="D309" i="6" s="1"/>
  <c r="C308" i="6"/>
  <c r="B212" i="8"/>
  <c r="D307" i="6" s="1"/>
  <c r="B211" i="8"/>
  <c r="D306" i="6" s="1"/>
  <c r="B210" i="8"/>
  <c r="D305" i="6" s="1"/>
  <c r="C304" i="6"/>
  <c r="B208" i="8"/>
  <c r="D303" i="6" s="1"/>
  <c r="B207" i="8"/>
  <c r="D302" i="6" s="1"/>
  <c r="B206" i="8"/>
  <c r="D301" i="6" s="1"/>
  <c r="C300" i="6"/>
  <c r="B204" i="8"/>
  <c r="D299" i="6" s="1"/>
  <c r="B203" i="8"/>
  <c r="D298" i="6" s="1"/>
  <c r="B202" i="8"/>
  <c r="D297" i="6" s="1"/>
  <c r="C296" i="6"/>
  <c r="B200" i="8"/>
  <c r="D295" i="6" s="1"/>
  <c r="B199" i="8"/>
  <c r="D294" i="6" s="1"/>
  <c r="B198" i="8"/>
  <c r="D293" i="6" s="1"/>
  <c r="C292" i="6"/>
  <c r="B196" i="8"/>
  <c r="D291" i="6" s="1"/>
  <c r="B195" i="8"/>
  <c r="D290" i="6" s="1"/>
  <c r="B194" i="8"/>
  <c r="D289" i="6" s="1"/>
  <c r="C288" i="6"/>
  <c r="B192" i="8"/>
  <c r="D287" i="6" s="1"/>
  <c r="B191" i="8"/>
  <c r="D286" i="6" s="1"/>
  <c r="B190" i="8"/>
  <c r="D285" i="6" s="1"/>
  <c r="C284" i="6"/>
  <c r="B188" i="8"/>
  <c r="D283" i="6" s="1"/>
  <c r="B187" i="8"/>
  <c r="D282" i="6" s="1"/>
  <c r="B186" i="8"/>
  <c r="D281" i="6" s="1"/>
  <c r="C280" i="6"/>
  <c r="B184" i="8"/>
  <c r="D279" i="6" s="1"/>
  <c r="B183" i="8"/>
  <c r="D278" i="6" s="1"/>
  <c r="B182" i="8"/>
  <c r="D277" i="6" s="1"/>
  <c r="C276" i="6"/>
  <c r="B180" i="8"/>
  <c r="D275" i="6" s="1"/>
  <c r="B179" i="8"/>
  <c r="D274" i="6" s="1"/>
  <c r="B178" i="8"/>
  <c r="D273" i="6" s="1"/>
  <c r="C272" i="6"/>
  <c r="B176" i="8"/>
  <c r="D271" i="6" s="1"/>
  <c r="B175" i="8"/>
  <c r="D270" i="6" s="1"/>
  <c r="B174" i="8"/>
  <c r="D269" i="6" s="1"/>
  <c r="C268" i="6"/>
  <c r="B172" i="8"/>
  <c r="D267" i="6" s="1"/>
  <c r="B171" i="8"/>
  <c r="D266" i="6" s="1"/>
  <c r="B170" i="8"/>
  <c r="D265" i="6" s="1"/>
  <c r="C264" i="6"/>
  <c r="B168" i="8"/>
  <c r="D263" i="6" s="1"/>
  <c r="B167" i="8"/>
  <c r="D262" i="6" s="1"/>
  <c r="B166" i="8"/>
  <c r="D261" i="6" s="1"/>
  <c r="C260" i="6"/>
  <c r="B164" i="8"/>
  <c r="D259" i="6" s="1"/>
  <c r="B163" i="8"/>
  <c r="D258" i="6" s="1"/>
  <c r="B162" i="8"/>
  <c r="D257" i="6" s="1"/>
  <c r="C256" i="6"/>
  <c r="B160" i="8"/>
  <c r="D255" i="6" s="1"/>
  <c r="B159" i="8"/>
  <c r="D254" i="6" s="1"/>
  <c r="B158" i="8"/>
  <c r="D253" i="6" s="1"/>
  <c r="C252" i="6"/>
  <c r="B156" i="8"/>
  <c r="D251" i="6" s="1"/>
  <c r="B155" i="8"/>
  <c r="D250" i="6" s="1"/>
  <c r="B154" i="8"/>
  <c r="D249" i="6" s="1"/>
  <c r="C248" i="6"/>
  <c r="B152" i="8"/>
  <c r="D247" i="6" s="1"/>
  <c r="B151" i="8"/>
  <c r="D246" i="6" s="1"/>
  <c r="B150" i="8"/>
  <c r="D245" i="6" s="1"/>
  <c r="C244" i="6"/>
  <c r="B148" i="8"/>
  <c r="D243" i="6" s="1"/>
  <c r="B147" i="8"/>
  <c r="D242" i="6" s="1"/>
  <c r="B146" i="8"/>
  <c r="D241" i="6" s="1"/>
  <c r="C240" i="6"/>
  <c r="B144" i="8"/>
  <c r="D239" i="6" s="1"/>
  <c r="B143" i="8"/>
  <c r="D238" i="6" s="1"/>
  <c r="B142" i="8"/>
  <c r="D237" i="6" s="1"/>
  <c r="C236" i="6"/>
  <c r="B140" i="8"/>
  <c r="D235" i="6" s="1"/>
  <c r="B139" i="8"/>
  <c r="D234" i="6" s="1"/>
  <c r="B138" i="8"/>
  <c r="D233" i="6" s="1"/>
  <c r="C232" i="6"/>
  <c r="B136" i="8"/>
  <c r="D231" i="6" s="1"/>
  <c r="B135" i="8"/>
  <c r="D230" i="6" s="1"/>
  <c r="B134" i="8"/>
  <c r="D229" i="6" s="1"/>
  <c r="C228" i="6"/>
  <c r="B132" i="8"/>
  <c r="D227" i="6" s="1"/>
  <c r="B131" i="8"/>
  <c r="D226" i="6" s="1"/>
  <c r="B130" i="8"/>
  <c r="D225" i="6" s="1"/>
  <c r="C224" i="6"/>
  <c r="B128" i="8"/>
  <c r="D223" i="6" s="1"/>
  <c r="B127" i="8"/>
  <c r="D222" i="6" s="1"/>
  <c r="B126" i="8"/>
  <c r="D221" i="6" s="1"/>
  <c r="C220" i="6"/>
  <c r="B124" i="8"/>
  <c r="D219" i="6" s="1"/>
  <c r="B123" i="8"/>
  <c r="D218" i="6" s="1"/>
  <c r="B122" i="8"/>
  <c r="D217" i="6" s="1"/>
  <c r="C216" i="6"/>
  <c r="B120" i="8"/>
  <c r="D215" i="6" s="1"/>
  <c r="B119" i="8"/>
  <c r="D214" i="6" s="1"/>
  <c r="B118" i="8"/>
  <c r="D213" i="6" s="1"/>
  <c r="C212" i="6"/>
  <c r="B116" i="8"/>
  <c r="D211" i="6" s="1"/>
  <c r="B115" i="8"/>
  <c r="D210" i="6" s="1"/>
  <c r="B114" i="8"/>
  <c r="D209" i="6" s="1"/>
  <c r="C208" i="6"/>
  <c r="B112" i="8"/>
  <c r="D207" i="6" s="1"/>
  <c r="B111" i="8"/>
  <c r="D206" i="6" s="1"/>
  <c r="B110" i="8"/>
  <c r="D205" i="6" s="1"/>
  <c r="C204" i="6"/>
  <c r="B108" i="8"/>
  <c r="D203" i="6" s="1"/>
  <c r="B107" i="8"/>
  <c r="D202" i="6" s="1"/>
  <c r="B106" i="8"/>
  <c r="D201" i="6" s="1"/>
  <c r="C200" i="6"/>
  <c r="B104" i="8"/>
  <c r="D199" i="6" s="1"/>
  <c r="B103" i="8"/>
  <c r="D198" i="6" s="1"/>
  <c r="B102" i="8"/>
  <c r="D197" i="6" s="1"/>
  <c r="C196" i="6"/>
  <c r="B100" i="8"/>
  <c r="D195" i="6" s="1"/>
  <c r="B99" i="8"/>
  <c r="D194" i="6" s="1"/>
  <c r="B98" i="8"/>
  <c r="D193" i="6" s="1"/>
  <c r="C192" i="6"/>
  <c r="B96" i="8"/>
  <c r="D191" i="6" s="1"/>
  <c r="B95" i="8"/>
  <c r="D190" i="6" s="1"/>
  <c r="B94" i="8"/>
  <c r="D189" i="6" s="1"/>
  <c r="C188" i="6"/>
  <c r="B92" i="8"/>
  <c r="D187" i="6" s="1"/>
  <c r="B91" i="8"/>
  <c r="D186" i="6" s="1"/>
  <c r="B90" i="8"/>
  <c r="D185" i="6" s="1"/>
  <c r="C184" i="6"/>
  <c r="B88" i="8"/>
  <c r="D183" i="6" s="1"/>
  <c r="B87" i="8"/>
  <c r="D182" i="6" s="1"/>
  <c r="B86" i="8"/>
  <c r="D181" i="6" s="1"/>
  <c r="C180" i="6"/>
  <c r="B84" i="8"/>
  <c r="D179" i="6" s="1"/>
  <c r="B83" i="8"/>
  <c r="D178" i="6" s="1"/>
  <c r="B82" i="8"/>
  <c r="D177" i="6" s="1"/>
  <c r="C176" i="6"/>
  <c r="B80" i="8"/>
  <c r="D175" i="6" s="1"/>
  <c r="B79" i="8"/>
  <c r="D174" i="6" s="1"/>
  <c r="B78" i="8"/>
  <c r="D173" i="6" s="1"/>
  <c r="C172" i="6"/>
  <c r="B76" i="8"/>
  <c r="D171" i="6" s="1"/>
  <c r="B75" i="8"/>
  <c r="D170" i="6" s="1"/>
  <c r="B74" i="8"/>
  <c r="D169" i="6" s="1"/>
  <c r="C168" i="6"/>
  <c r="B72" i="8"/>
  <c r="D167" i="6" s="1"/>
  <c r="B71" i="8"/>
  <c r="D166" i="6" s="1"/>
  <c r="B70" i="8"/>
  <c r="D165" i="6" s="1"/>
  <c r="C164" i="6"/>
  <c r="B62" i="8"/>
  <c r="D159" i="6" s="1"/>
  <c r="D142" i="6"/>
  <c r="D141" i="6"/>
  <c r="E484" i="4"/>
  <c r="F484" i="4" s="1"/>
  <c r="B5" i="8"/>
  <c r="E3" i="8" s="1"/>
  <c r="E524" i="4"/>
  <c r="F524" i="4" s="1"/>
  <c r="E534" i="4"/>
  <c r="F534" i="4" s="1"/>
  <c r="E554" i="4"/>
  <c r="F554" i="4" s="1"/>
  <c r="F572" i="4"/>
  <c r="F571" i="4"/>
  <c r="E567" i="4"/>
  <c r="E564" i="4"/>
  <c r="F564" i="4" s="1"/>
  <c r="F562" i="4"/>
  <c r="F561" i="4"/>
  <c r="E557" i="4"/>
  <c r="F552" i="4"/>
  <c r="F551" i="4"/>
  <c r="E547" i="4"/>
  <c r="E544" i="4"/>
  <c r="F544" i="4" s="1"/>
  <c r="F542" i="4"/>
  <c r="F541" i="4"/>
  <c r="E537" i="4"/>
  <c r="F532" i="4"/>
  <c r="F531" i="4"/>
  <c r="E527" i="4"/>
  <c r="F522" i="4"/>
  <c r="F521" i="4"/>
  <c r="E517" i="4"/>
  <c r="E514" i="4"/>
  <c r="F514" i="4" s="1"/>
  <c r="F512" i="4"/>
  <c r="F511" i="4"/>
  <c r="E507" i="4"/>
  <c r="E504" i="4"/>
  <c r="F504" i="4" s="1"/>
  <c r="F502" i="4"/>
  <c r="F501" i="4"/>
  <c r="E497" i="4"/>
  <c r="E494" i="4"/>
  <c r="F494" i="4" s="1"/>
  <c r="F492" i="4"/>
  <c r="F491" i="4"/>
  <c r="E487" i="4"/>
  <c r="F482" i="4"/>
  <c r="F481" i="4"/>
  <c r="E477" i="4"/>
  <c r="E474" i="4"/>
  <c r="F474" i="4" s="1"/>
  <c r="F472" i="4"/>
  <c r="F471" i="4"/>
  <c r="E467" i="4"/>
  <c r="E464" i="4"/>
  <c r="F464" i="4" s="1"/>
  <c r="F462" i="4"/>
  <c r="F461" i="4"/>
  <c r="E457" i="4"/>
  <c r="E454" i="4"/>
  <c r="F454" i="4" s="1"/>
  <c r="F452" i="4"/>
  <c r="F451" i="4"/>
  <c r="E447" i="4"/>
  <c r="E444" i="4"/>
  <c r="F444" i="4" s="1"/>
  <c r="F442" i="4"/>
  <c r="F441" i="4"/>
  <c r="E437" i="4"/>
  <c r="E434" i="4"/>
  <c r="F434" i="4" s="1"/>
  <c r="F432" i="4"/>
  <c r="F431" i="4"/>
  <c r="E427" i="4"/>
  <c r="E424" i="4"/>
  <c r="F424" i="4" s="1"/>
  <c r="F422" i="4"/>
  <c r="F421" i="4"/>
  <c r="E417" i="4"/>
  <c r="E414" i="4"/>
  <c r="F414" i="4" s="1"/>
  <c r="F412" i="4"/>
  <c r="F411" i="4"/>
  <c r="E407" i="4"/>
  <c r="E404" i="4"/>
  <c r="F404" i="4" s="1"/>
  <c r="F402" i="4"/>
  <c r="F401" i="4"/>
  <c r="E397" i="4"/>
  <c r="E394" i="4"/>
  <c r="F394" i="4" s="1"/>
  <c r="F392" i="4"/>
  <c r="F391" i="4"/>
  <c r="E384" i="4"/>
  <c r="F384" i="4" s="1"/>
  <c r="F382" i="4"/>
  <c r="F381" i="4"/>
  <c r="E377" i="4"/>
  <c r="E374" i="4"/>
  <c r="F374" i="4" s="1"/>
  <c r="F372" i="4"/>
  <c r="F371" i="4"/>
  <c r="E367" i="4"/>
  <c r="E364" i="4"/>
  <c r="F364" i="4" s="1"/>
  <c r="F362" i="4"/>
  <c r="F361" i="4"/>
  <c r="E357" i="4"/>
  <c r="E354" i="4"/>
  <c r="F354" i="4" s="1"/>
  <c r="F352" i="4"/>
  <c r="F351" i="4"/>
  <c r="E347" i="4"/>
  <c r="E344" i="4"/>
  <c r="F344" i="4" s="1"/>
  <c r="F342" i="4"/>
  <c r="F341" i="4"/>
  <c r="E337" i="4"/>
  <c r="E334" i="4"/>
  <c r="F334" i="4" s="1"/>
  <c r="F332" i="4"/>
  <c r="F331" i="4"/>
  <c r="E327" i="4"/>
  <c r="E324" i="4"/>
  <c r="F324" i="4" s="1"/>
  <c r="F322" i="4"/>
  <c r="F321" i="4"/>
  <c r="E317" i="4"/>
  <c r="E314" i="4"/>
  <c r="F314" i="4" s="1"/>
  <c r="F312" i="4"/>
  <c r="F311" i="4"/>
  <c r="E307" i="4"/>
  <c r="E304" i="4"/>
  <c r="F304" i="4" s="1"/>
  <c r="F302" i="4"/>
  <c r="F301" i="4"/>
  <c r="E297" i="4"/>
  <c r="E294" i="4"/>
  <c r="F294" i="4" s="1"/>
  <c r="F292" i="4"/>
  <c r="F291" i="4"/>
  <c r="E287" i="4"/>
  <c r="E284" i="4"/>
  <c r="F284" i="4" s="1"/>
  <c r="F282" i="4"/>
  <c r="F281" i="4"/>
  <c r="E277" i="4"/>
  <c r="E274" i="4"/>
  <c r="F274" i="4" s="1"/>
  <c r="F272" i="4"/>
  <c r="F271" i="4"/>
  <c r="E267" i="4"/>
  <c r="E264" i="4"/>
  <c r="F264" i="4" s="1"/>
  <c r="F262" i="4"/>
  <c r="F261" i="4"/>
  <c r="E257" i="4"/>
  <c r="E254" i="4"/>
  <c r="F254" i="4" s="1"/>
  <c r="F252" i="4"/>
  <c r="F251" i="4"/>
  <c r="E247" i="4"/>
  <c r="E244" i="4"/>
  <c r="F244" i="4" s="1"/>
  <c r="F242" i="4"/>
  <c r="F241" i="4"/>
  <c r="E237" i="4"/>
  <c r="E234" i="4"/>
  <c r="F234" i="4" s="1"/>
  <c r="F232" i="4"/>
  <c r="F231" i="4"/>
  <c r="E227" i="4"/>
  <c r="E224" i="4"/>
  <c r="F224" i="4" s="1"/>
  <c r="F222" i="4"/>
  <c r="F221" i="4"/>
  <c r="E217" i="4"/>
  <c r="E214" i="4"/>
  <c r="F214" i="4" s="1"/>
  <c r="F212" i="4"/>
  <c r="F211" i="4"/>
  <c r="E207" i="4"/>
  <c r="E204" i="4"/>
  <c r="F204" i="4" s="1"/>
  <c r="F202" i="4"/>
  <c r="F201" i="4"/>
  <c r="E197" i="4"/>
  <c r="E194" i="4"/>
  <c r="F194" i="4" s="1"/>
  <c r="F184" i="4"/>
  <c r="F188" i="4" s="1"/>
  <c r="F191" i="4"/>
  <c r="F192" i="4"/>
  <c r="F178" i="4"/>
  <c r="F181" i="4"/>
  <c r="F182" i="4"/>
  <c r="F183" i="4"/>
  <c r="E187" i="4"/>
  <c r="F177" i="4"/>
  <c r="E44" i="4"/>
  <c r="F44" i="4" s="1"/>
  <c r="E50" i="4"/>
  <c r="F50" i="4" s="1"/>
  <c r="E49" i="4"/>
  <c r="F49" i="4" s="1"/>
  <c r="E48" i="4"/>
  <c r="F48" i="4" s="1"/>
  <c r="E47" i="4"/>
  <c r="F47" i="4" s="1"/>
  <c r="B64" i="8" l="1"/>
  <c r="D19" i="6"/>
  <c r="D67" i="6"/>
  <c r="B63" i="8"/>
  <c r="F566" i="4"/>
  <c r="F568" i="4"/>
  <c r="F567" i="4"/>
  <c r="F565" i="4"/>
  <c r="F556" i="4"/>
  <c r="F555" i="4"/>
  <c r="F557" i="4"/>
  <c r="F558" i="4"/>
  <c r="F548" i="4"/>
  <c r="F547" i="4"/>
  <c r="F546" i="4"/>
  <c r="F545" i="4"/>
  <c r="F538" i="4"/>
  <c r="F537" i="4"/>
  <c r="F536" i="4"/>
  <c r="F535" i="4"/>
  <c r="F526" i="4"/>
  <c r="F528" i="4"/>
  <c r="F527" i="4"/>
  <c r="F525" i="4"/>
  <c r="F515" i="4"/>
  <c r="F518" i="4"/>
  <c r="F516" i="4"/>
  <c r="F517" i="4"/>
  <c r="F508" i="4"/>
  <c r="F507" i="4"/>
  <c r="F506" i="4"/>
  <c r="F505" i="4"/>
  <c r="F495" i="4"/>
  <c r="F498" i="4"/>
  <c r="F497" i="4"/>
  <c r="F496" i="4"/>
  <c r="F488" i="4"/>
  <c r="F487" i="4"/>
  <c r="F486" i="4"/>
  <c r="F485" i="4"/>
  <c r="F475" i="4"/>
  <c r="F478" i="4"/>
  <c r="F476" i="4"/>
  <c r="F477" i="4"/>
  <c r="F468" i="4"/>
  <c r="F467" i="4"/>
  <c r="F466" i="4"/>
  <c r="F465" i="4"/>
  <c r="F458" i="4"/>
  <c r="F457" i="4"/>
  <c r="F456" i="4"/>
  <c r="F455" i="4"/>
  <c r="F445" i="4"/>
  <c r="F448" i="4"/>
  <c r="F447" i="4"/>
  <c r="F446" i="4"/>
  <c r="F435" i="4"/>
  <c r="F438" i="4"/>
  <c r="F437" i="4"/>
  <c r="F436" i="4"/>
  <c r="F428" i="4"/>
  <c r="F427" i="4"/>
  <c r="F426" i="4"/>
  <c r="F425" i="4"/>
  <c r="F418" i="4"/>
  <c r="F417" i="4"/>
  <c r="F415" i="4"/>
  <c r="F416" i="4"/>
  <c r="F408" i="4"/>
  <c r="F405" i="4"/>
  <c r="F407" i="4"/>
  <c r="F406" i="4"/>
  <c r="F398" i="4"/>
  <c r="F397" i="4"/>
  <c r="F395" i="4"/>
  <c r="F396" i="4"/>
  <c r="F385" i="4"/>
  <c r="F388" i="4"/>
  <c r="F387" i="4"/>
  <c r="F386" i="4"/>
  <c r="F378" i="4"/>
  <c r="F377" i="4"/>
  <c r="F376" i="4"/>
  <c r="F375" i="4"/>
  <c r="F368" i="4"/>
  <c r="F367" i="4"/>
  <c r="F365" i="4"/>
  <c r="F366" i="4"/>
  <c r="F355" i="4"/>
  <c r="F357" i="4"/>
  <c r="F358" i="4"/>
  <c r="F356" i="4"/>
  <c r="F346" i="4"/>
  <c r="F345" i="4"/>
  <c r="F348" i="4"/>
  <c r="F347" i="4"/>
  <c r="F335" i="4"/>
  <c r="F338" i="4"/>
  <c r="F337" i="4"/>
  <c r="F336" i="4"/>
  <c r="F325" i="4"/>
  <c r="F328" i="4"/>
  <c r="F327" i="4"/>
  <c r="F326" i="4"/>
  <c r="F318" i="4"/>
  <c r="F317" i="4"/>
  <c r="F316" i="4"/>
  <c r="F315" i="4"/>
  <c r="F308" i="4"/>
  <c r="F305" i="4"/>
  <c r="F307" i="4"/>
  <c r="F306" i="4"/>
  <c r="F298" i="4"/>
  <c r="F296" i="4"/>
  <c r="F297" i="4"/>
  <c r="F295" i="4"/>
  <c r="F288" i="4"/>
  <c r="F287" i="4"/>
  <c r="F286" i="4"/>
  <c r="F285" i="4"/>
  <c r="F278" i="4"/>
  <c r="F275" i="4"/>
  <c r="F277" i="4"/>
  <c r="F276" i="4"/>
  <c r="F268" i="4"/>
  <c r="F266" i="4"/>
  <c r="F265" i="4"/>
  <c r="F267" i="4"/>
  <c r="F257" i="4"/>
  <c r="F258" i="4"/>
  <c r="F256" i="4"/>
  <c r="F255" i="4"/>
  <c r="F248" i="4"/>
  <c r="F247" i="4"/>
  <c r="F245" i="4"/>
  <c r="F246" i="4"/>
  <c r="F235" i="4"/>
  <c r="F238" i="4"/>
  <c r="F237" i="4"/>
  <c r="F236" i="4"/>
  <c r="F228" i="4"/>
  <c r="F227" i="4"/>
  <c r="F226" i="4"/>
  <c r="F225" i="4"/>
  <c r="F218" i="4"/>
  <c r="F216" i="4"/>
  <c r="F215" i="4"/>
  <c r="F217" i="4"/>
  <c r="F208" i="4"/>
  <c r="F207" i="4"/>
  <c r="F206" i="4"/>
  <c r="F205" i="4"/>
  <c r="F196" i="4"/>
  <c r="F197" i="4"/>
  <c r="F195" i="4"/>
  <c r="F198" i="4"/>
  <c r="F187" i="4"/>
  <c r="F186" i="4"/>
  <c r="F185" i="4"/>
  <c r="F47" i="6"/>
  <c r="E9" i="8" l="1"/>
  <c r="D25" i="6" s="1"/>
  <c r="D10" i="4"/>
  <c r="D9" i="4"/>
  <c r="B4" i="8" l="1"/>
  <c r="D59" i="6"/>
  <c r="C8" i="6"/>
  <c r="D140" i="4"/>
  <c r="E10" i="4"/>
  <c r="C9" i="6"/>
  <c r="E469" i="4" l="1"/>
  <c r="F469" i="4" s="1"/>
  <c r="B52" i="8"/>
  <c r="E570" i="4"/>
  <c r="F570" i="4" s="1"/>
  <c r="E569" i="4"/>
  <c r="F569" i="4" s="1"/>
  <c r="E560" i="4"/>
  <c r="F560" i="4" s="1"/>
  <c r="E559" i="4"/>
  <c r="F559" i="4" s="1"/>
  <c r="E550" i="4"/>
  <c r="F550" i="4" s="1"/>
  <c r="E549" i="4"/>
  <c r="F549" i="4" s="1"/>
  <c r="E539" i="4"/>
  <c r="F539" i="4" s="1"/>
  <c r="E540" i="4"/>
  <c r="F540" i="4" s="1"/>
  <c r="E530" i="4"/>
  <c r="F530" i="4" s="1"/>
  <c r="E529" i="4"/>
  <c r="F529" i="4" s="1"/>
  <c r="E520" i="4"/>
  <c r="F520" i="4" s="1"/>
  <c r="E519" i="4"/>
  <c r="F519" i="4" s="1"/>
  <c r="E510" i="4"/>
  <c r="F510" i="4" s="1"/>
  <c r="E509" i="4"/>
  <c r="F509" i="4" s="1"/>
  <c r="E499" i="4"/>
  <c r="F499" i="4" s="1"/>
  <c r="E500" i="4"/>
  <c r="F500" i="4" s="1"/>
  <c r="E490" i="4"/>
  <c r="F490" i="4" s="1"/>
  <c r="E489" i="4"/>
  <c r="F489" i="4" s="1"/>
  <c r="E480" i="4"/>
  <c r="F480" i="4" s="1"/>
  <c r="E479" i="4"/>
  <c r="F479" i="4" s="1"/>
  <c r="E470" i="4"/>
  <c r="F470" i="4" s="1"/>
  <c r="E459" i="4"/>
  <c r="F459" i="4" s="1"/>
  <c r="E460" i="4"/>
  <c r="F460" i="4" s="1"/>
  <c r="E449" i="4"/>
  <c r="F449" i="4" s="1"/>
  <c r="E450" i="4"/>
  <c r="F450" i="4" s="1"/>
  <c r="E440" i="4"/>
  <c r="F440" i="4" s="1"/>
  <c r="E439" i="4"/>
  <c r="F439" i="4" s="1"/>
  <c r="E429" i="4"/>
  <c r="F429" i="4" s="1"/>
  <c r="E430" i="4"/>
  <c r="F430" i="4" s="1"/>
  <c r="E419" i="4"/>
  <c r="F419" i="4" s="1"/>
  <c r="E420" i="4"/>
  <c r="F420" i="4" s="1"/>
  <c r="E410" i="4"/>
  <c r="F410" i="4" s="1"/>
  <c r="E409" i="4"/>
  <c r="F409" i="4" s="1"/>
  <c r="E399" i="4"/>
  <c r="F399" i="4" s="1"/>
  <c r="E400" i="4"/>
  <c r="F400" i="4" s="1"/>
  <c r="E390" i="4"/>
  <c r="F390" i="4" s="1"/>
  <c r="E389" i="4"/>
  <c r="F389" i="4" s="1"/>
  <c r="E379" i="4"/>
  <c r="F379" i="4" s="1"/>
  <c r="E380" i="4"/>
  <c r="F380" i="4" s="1"/>
  <c r="E369" i="4"/>
  <c r="F369" i="4" s="1"/>
  <c r="E370" i="4"/>
  <c r="F370" i="4" s="1"/>
  <c r="E359" i="4"/>
  <c r="F359" i="4" s="1"/>
  <c r="E360" i="4"/>
  <c r="F360" i="4" s="1"/>
  <c r="E350" i="4"/>
  <c r="F350" i="4" s="1"/>
  <c r="E349" i="4"/>
  <c r="F349" i="4" s="1"/>
  <c r="E339" i="4"/>
  <c r="F339" i="4" s="1"/>
  <c r="E340" i="4"/>
  <c r="F340" i="4" s="1"/>
  <c r="E330" i="4"/>
  <c r="F330" i="4" s="1"/>
  <c r="E329" i="4"/>
  <c r="F329" i="4" s="1"/>
  <c r="E320" i="4"/>
  <c r="F320" i="4" s="1"/>
  <c r="E319" i="4"/>
  <c r="F319" i="4" s="1"/>
  <c r="E309" i="4"/>
  <c r="F309" i="4" s="1"/>
  <c r="E310" i="4"/>
  <c r="F310" i="4" s="1"/>
  <c r="E299" i="4"/>
  <c r="F299" i="4" s="1"/>
  <c r="E300" i="4"/>
  <c r="F300" i="4" s="1"/>
  <c r="E289" i="4"/>
  <c r="F289" i="4" s="1"/>
  <c r="E290" i="4"/>
  <c r="F290" i="4" s="1"/>
  <c r="E279" i="4"/>
  <c r="F279" i="4" s="1"/>
  <c r="E280" i="4"/>
  <c r="F280" i="4" s="1"/>
  <c r="E270" i="4"/>
  <c r="F270" i="4" s="1"/>
  <c r="E269" i="4"/>
  <c r="F269" i="4" s="1"/>
  <c r="E259" i="4"/>
  <c r="F259" i="4" s="1"/>
  <c r="E260" i="4"/>
  <c r="F260" i="4" s="1"/>
  <c r="E250" i="4"/>
  <c r="F250" i="4" s="1"/>
  <c r="E249" i="4"/>
  <c r="F249" i="4" s="1"/>
  <c r="E240" i="4"/>
  <c r="F240" i="4" s="1"/>
  <c r="E239" i="4"/>
  <c r="F239" i="4" s="1"/>
  <c r="E230" i="4"/>
  <c r="F230" i="4" s="1"/>
  <c r="E229" i="4"/>
  <c r="F229" i="4" s="1"/>
  <c r="E219" i="4"/>
  <c r="F219" i="4" s="1"/>
  <c r="E220" i="4"/>
  <c r="F220" i="4" s="1"/>
  <c r="E209" i="4"/>
  <c r="F209" i="4" s="1"/>
  <c r="E210" i="4"/>
  <c r="F210" i="4" s="1"/>
  <c r="E200" i="4"/>
  <c r="F200" i="4" s="1"/>
  <c r="E199" i="4"/>
  <c r="F199" i="4" s="1"/>
  <c r="E190" i="4"/>
  <c r="F190" i="4" s="1"/>
  <c r="E189" i="4"/>
  <c r="F189" i="4" s="1"/>
  <c r="E180" i="4"/>
  <c r="F180" i="4" s="1"/>
  <c r="E179" i="4"/>
  <c r="F179" i="4" s="1"/>
  <c r="E145" i="4"/>
  <c r="E144" i="4"/>
  <c r="D57" i="6"/>
  <c r="B2" i="8"/>
  <c r="F51" i="6"/>
  <c r="F29" i="6"/>
  <c r="B61" i="8"/>
  <c r="D156" i="6" s="1"/>
  <c r="B60" i="8"/>
  <c r="D153" i="6" s="1"/>
  <c r="B59" i="8"/>
  <c r="D152" i="6" s="1"/>
  <c r="B58" i="8"/>
  <c r="B57" i="8"/>
  <c r="D144" i="6"/>
  <c r="B51" i="8"/>
  <c r="E8" i="8" s="1"/>
  <c r="B48" i="8"/>
  <c r="D124" i="6" s="1"/>
  <c r="B49" i="8"/>
  <c r="D126" i="6" s="1"/>
  <c r="B50" i="8"/>
  <c r="D128" i="6" s="1"/>
  <c r="B47" i="8"/>
  <c r="D121" i="6" s="1"/>
  <c r="B46" i="8"/>
  <c r="D119" i="6" s="1"/>
  <c r="B45" i="8"/>
  <c r="B44" i="8"/>
  <c r="D110" i="6" s="1"/>
  <c r="B43" i="8"/>
  <c r="D108" i="6" s="1"/>
  <c r="B42" i="8"/>
  <c r="D106" i="6" s="1"/>
  <c r="B41" i="8"/>
  <c r="D103" i="6" s="1"/>
  <c r="B40" i="8"/>
  <c r="D101" i="6" s="1"/>
  <c r="B39" i="8"/>
  <c r="B38" i="8"/>
  <c r="D129" i="6" s="1"/>
  <c r="B37" i="8"/>
  <c r="D127" i="6" s="1"/>
  <c r="B36" i="8"/>
  <c r="D125" i="6" s="1"/>
  <c r="B35" i="8"/>
  <c r="D122" i="6" s="1"/>
  <c r="B34" i="8"/>
  <c r="D120" i="6" s="1"/>
  <c r="B33" i="8"/>
  <c r="B32" i="8"/>
  <c r="D111" i="6" s="1"/>
  <c r="B31" i="8"/>
  <c r="D109" i="6" s="1"/>
  <c r="B30" i="8"/>
  <c r="D107" i="6" s="1"/>
  <c r="B29" i="8"/>
  <c r="D104" i="6" s="1"/>
  <c r="B28" i="8"/>
  <c r="E10" i="8" l="1"/>
  <c r="D148" i="6" s="1"/>
  <c r="E15" i="8"/>
  <c r="D113" i="6" s="1"/>
  <c r="D145" i="6"/>
  <c r="E11" i="8"/>
  <c r="D27" i="6" s="1"/>
  <c r="E6" i="8"/>
  <c r="E7" i="8"/>
  <c r="D151" i="6"/>
  <c r="D24" i="6"/>
  <c r="D135" i="6"/>
  <c r="D118" i="6"/>
  <c r="E18" i="8"/>
  <c r="D132" i="6" s="1"/>
  <c r="D117" i="6"/>
  <c r="E17" i="8"/>
  <c r="D131" i="6" s="1"/>
  <c r="E16" i="8"/>
  <c r="D114" i="6" s="1"/>
  <c r="D99" i="6"/>
  <c r="D102" i="6"/>
  <c r="D63" i="6"/>
  <c r="E4" i="8" l="1"/>
  <c r="D26" i="6"/>
  <c r="D22" i="6"/>
  <c r="D95" i="6"/>
  <c r="D96" i="6"/>
  <c r="D23" i="6"/>
  <c r="D20" i="6" l="1"/>
  <c r="D64" i="6"/>
  <c r="E2" i="8"/>
  <c r="D18" i="6" l="1"/>
  <c r="D32" i="6" s="1"/>
  <c r="D62" i="6"/>
  <c r="C7" i="6"/>
  <c r="F11" i="4" l="1"/>
  <c r="F13" i="4"/>
  <c r="F14" i="4"/>
  <c r="F15" i="4"/>
  <c r="F16" i="4"/>
  <c r="F17" i="4"/>
  <c r="F18" i="4"/>
  <c r="F19" i="4"/>
  <c r="F22" i="4"/>
  <c r="F23" i="4"/>
  <c r="F24" i="4"/>
  <c r="F25" i="4"/>
  <c r="F26" i="4"/>
  <c r="F27" i="4"/>
  <c r="F29" i="4"/>
  <c r="F30" i="4"/>
  <c r="F31" i="4"/>
  <c r="F32" i="4"/>
  <c r="F35" i="4"/>
  <c r="F37" i="4"/>
  <c r="F72" i="4"/>
  <c r="F73" i="4"/>
  <c r="F74" i="4"/>
  <c r="F75" i="4"/>
  <c r="F76" i="4"/>
  <c r="F78" i="4"/>
  <c r="F79" i="4"/>
  <c r="F80" i="4"/>
  <c r="F83" i="4"/>
  <c r="F86" i="4"/>
  <c r="F89" i="4"/>
  <c r="F90" i="4"/>
  <c r="F93" i="4"/>
  <c r="F96" i="4"/>
  <c r="F100" i="4"/>
  <c r="F101" i="4"/>
  <c r="F102" i="4"/>
  <c r="F105" i="4"/>
  <c r="F108" i="4"/>
  <c r="F111" i="4"/>
  <c r="F112" i="4"/>
  <c r="F115" i="4"/>
  <c r="F118" i="4"/>
  <c r="F122" i="4"/>
  <c r="F123" i="4"/>
  <c r="F124" i="4"/>
  <c r="F125" i="4"/>
  <c r="F126" i="4"/>
  <c r="F128" i="4"/>
  <c r="F129" i="4"/>
  <c r="F131" i="4"/>
  <c r="F132" i="4"/>
  <c r="F133" i="4"/>
  <c r="F134" i="4"/>
  <c r="F135" i="4"/>
  <c r="F137" i="4"/>
  <c r="F138" i="4"/>
  <c r="F139" i="4"/>
  <c r="F140" i="4"/>
  <c r="F141" i="4"/>
  <c r="F142" i="4"/>
  <c r="F146" i="4"/>
  <c r="F149" i="4"/>
  <c r="F150" i="4"/>
  <c r="F151" i="4"/>
  <c r="F152" i="4"/>
  <c r="F153" i="4"/>
  <c r="F154" i="4"/>
  <c r="F155" i="4"/>
  <c r="F158" i="4"/>
  <c r="F159" i="4"/>
  <c r="F161" i="4"/>
  <c r="F163" i="4"/>
  <c r="F165" i="4"/>
  <c r="F166" i="4"/>
  <c r="F167" i="4"/>
  <c r="F169" i="4"/>
  <c r="F170" i="4"/>
  <c r="F171" i="4"/>
  <c r="F173" i="4"/>
  <c r="F174" i="4"/>
  <c r="F6" i="4"/>
  <c r="F7" i="4"/>
  <c r="F5" i="4"/>
  <c r="F176" i="4" l="1"/>
  <c r="F175" i="4"/>
  <c r="E172" i="4" l="1"/>
  <c r="F172" i="4" s="1"/>
  <c r="E168" i="4"/>
  <c r="F168" i="4" s="1"/>
  <c r="E162" i="4"/>
  <c r="F162" i="4" s="1"/>
  <c r="E164" i="4"/>
  <c r="F164" i="4" s="1"/>
  <c r="E160" i="4"/>
  <c r="F160" i="4" s="1"/>
  <c r="E156" i="4"/>
  <c r="F156" i="4" s="1"/>
  <c r="E8" i="4"/>
  <c r="F8" i="4" s="1"/>
  <c r="E12" i="4"/>
  <c r="F12" i="4" s="1"/>
  <c r="E136" i="4"/>
  <c r="F136" i="4" s="1"/>
  <c r="E77" i="4" l="1"/>
  <c r="F77" i="4" s="1"/>
  <c r="E33" i="4"/>
  <c r="F33" i="4" s="1"/>
  <c r="E127" i="4"/>
  <c r="F127" i="4" s="1"/>
  <c r="E28" i="4"/>
  <c r="F28" i="4" s="1"/>
  <c r="E130" i="4" l="1"/>
  <c r="F130" i="4" s="1"/>
  <c r="F120" i="4"/>
  <c r="F117" i="4"/>
  <c r="F114" i="4"/>
  <c r="F110" i="4"/>
  <c r="F107" i="4"/>
  <c r="F104" i="4"/>
  <c r="F98" i="4"/>
  <c r="F95" i="4"/>
  <c r="F92" i="4"/>
  <c r="F88" i="4"/>
  <c r="F85" i="4"/>
  <c r="F82" i="4"/>
  <c r="E81" i="4"/>
  <c r="E119" i="4"/>
  <c r="E121" i="4" s="1"/>
  <c r="E116" i="4"/>
  <c r="F116" i="4" s="1"/>
  <c r="E113" i="4"/>
  <c r="F113" i="4" s="1"/>
  <c r="E109" i="4"/>
  <c r="F109" i="4" s="1"/>
  <c r="E106" i="4"/>
  <c r="F106" i="4" s="1"/>
  <c r="E103" i="4"/>
  <c r="E97" i="4"/>
  <c r="E94" i="4"/>
  <c r="F94" i="4" s="1"/>
  <c r="E91" i="4"/>
  <c r="E87" i="4"/>
  <c r="F87" i="4" s="1"/>
  <c r="E84" i="4"/>
  <c r="F84" i="4" s="1"/>
  <c r="F36" i="4"/>
  <c r="E99" i="4" l="1"/>
  <c r="F97" i="4"/>
  <c r="F81" i="4"/>
  <c r="F103" i="4"/>
  <c r="F91" i="4"/>
  <c r="F119" i="4"/>
  <c r="D58" i="6"/>
  <c r="F99" i="4" l="1"/>
  <c r="F121" i="4"/>
  <c r="B3" i="8"/>
  <c r="I2" i="8" s="1"/>
  <c r="E12" i="8" s="1"/>
  <c r="E9" i="4"/>
  <c r="F9" i="4" s="1"/>
  <c r="D143" i="4"/>
  <c r="D140" i="6" l="1"/>
  <c r="B53" i="8"/>
  <c r="I4" i="8"/>
  <c r="E14" i="8" s="1"/>
  <c r="I3" i="8"/>
  <c r="E13" i="8" s="1"/>
  <c r="F148" i="4"/>
  <c r="F147" i="4"/>
  <c r="F143" i="4"/>
  <c r="C141" i="4"/>
  <c r="D138" i="6"/>
  <c r="D33" i="6" l="1"/>
  <c r="D35" i="6"/>
  <c r="D36" i="6"/>
  <c r="D37" i="6"/>
  <c r="E29" i="6"/>
  <c r="E576" i="4" l="1"/>
  <c r="E577" i="4" s="1"/>
</calcChain>
</file>

<file path=xl/sharedStrings.xml><?xml version="1.0" encoding="utf-8"?>
<sst xmlns="http://schemas.openxmlformats.org/spreadsheetml/2006/main" count="1898" uniqueCount="962">
  <si>
    <t>Legal Services Expenditure Report 2024-25</t>
  </si>
  <si>
    <t>Entity Details</t>
  </si>
  <si>
    <t>Error log</t>
  </si>
  <si>
    <t>Summary</t>
  </si>
  <si>
    <t xml:space="preserve">
In this section, you will identify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reported expenditure from the previous financial year.
</t>
  </si>
  <si>
    <t>What if your entity is not listed or is incorrect</t>
  </si>
  <si>
    <t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Department of Finance's PGPA Act Flipchart and List.
</t>
  </si>
  <si>
    <t>What is the name of your entity? (Choose from list)</t>
  </si>
  <si>
    <t>Professional Services Review</t>
  </si>
  <si>
    <t>ABN (Auto-filled)</t>
  </si>
  <si>
    <t>Entity Type (Auto-filled)</t>
  </si>
  <si>
    <t>Please confirm entity selection is correct</t>
  </si>
  <si>
    <t>Confirmed</t>
  </si>
  <si>
    <t>Table of Contents / Template Guidance</t>
  </si>
  <si>
    <t>Using this template</t>
  </si>
  <si>
    <r>
      <t xml:space="preserve">
This template is for completing the </t>
    </r>
    <r>
      <rPr>
        <b/>
        <sz val="11"/>
        <rFont val="Calibri"/>
        <family val="2"/>
        <scheme val="minor"/>
      </rPr>
      <t>2024-25 LSER</t>
    </r>
    <r>
      <rPr>
        <sz val="11"/>
        <rFont val="Calibri"/>
        <family val="2"/>
        <scheme val="minor"/>
      </rPr>
      <t xml:space="preserve"> and has been approved by OLSC. You must only use this template. All 
non-corporate and corporate Commonwealth entities must complete the template, unless exempted from doing do.
There are </t>
    </r>
    <r>
      <rPr>
        <b/>
        <sz val="11"/>
        <rFont val="Calibri"/>
        <family val="2"/>
        <scheme val="minor"/>
      </rPr>
      <t>two sheets</t>
    </r>
    <r>
      <rPr>
        <sz val="11"/>
        <rFont val="Calibri"/>
        <family val="2"/>
        <scheme val="minor"/>
      </rPr>
      <t xml:space="preserve"> in this template </t>
    </r>
    <r>
      <rPr>
        <b/>
        <sz val="11"/>
        <rFont val="Calibri"/>
        <family val="2"/>
        <scheme val="minor"/>
      </rPr>
      <t>to complete</t>
    </r>
    <r>
      <rPr>
        <sz val="11"/>
        <rFont val="Calibri"/>
        <family val="2"/>
        <scheme val="minor"/>
      </rPr>
      <t xml:space="preserve">:
        - Entry Form, and
        - Summary.
Each aspect of the template is preceded by an explainer where you will be asked to confirm your understanding before entering the required data.
</t>
    </r>
    <r>
      <rPr>
        <b/>
        <sz val="11"/>
        <rFont val="Calibri"/>
        <family val="2"/>
        <scheme val="minor"/>
      </rPr>
      <t>In order to correctly complete the template you must:</t>
    </r>
    <r>
      <rPr>
        <sz val="11"/>
        <rFont val="Calibri"/>
        <family val="2"/>
        <scheme val="minor"/>
      </rPr>
      <t xml:space="preserve">
</t>
    </r>
    <r>
      <rPr>
        <b/>
        <sz val="11"/>
        <rFont val="Calibri"/>
        <family val="2"/>
        <scheme val="minor"/>
      </rPr>
      <t xml:space="preserve">        - complete all aspects of the template
        - the data inputted is in accordance with Guidance Note 8, and 
        - there are no errors visible in any of the sheets.
</t>
    </r>
    <r>
      <rPr>
        <sz val="11"/>
        <rFont val="Calibri"/>
        <family val="2"/>
        <scheme val="minor"/>
      </rPr>
      <t xml:space="preserve">
Below is a brief description of each section of the Entry Form. You can click on the section number to take you directly to that section. This is followed by a description of the Summary Sheet and important information about how to submit your LSER and contact OLSC if required.
</t>
    </r>
  </si>
  <si>
    <t>Section 1</t>
  </si>
  <si>
    <t xml:space="preserve">
Internal legal services expenditure.
</t>
  </si>
  <si>
    <t>Section 2</t>
  </si>
  <si>
    <t xml:space="preserve">
Number of government lawyers working in your entity.
</t>
  </si>
  <si>
    <t>Section 3</t>
  </si>
  <si>
    <t xml:space="preserve">
Briefs to counsel.
</t>
  </si>
  <si>
    <t>Section 4</t>
  </si>
  <si>
    <t xml:space="preserve">
Expenditure on disbursements. 
</t>
  </si>
  <si>
    <t>Section 5</t>
  </si>
  <si>
    <t xml:space="preserve">
Use of legal services panels.
</t>
  </si>
  <si>
    <t>Section 6</t>
  </si>
  <si>
    <t xml:space="preserve">
Expenditure on professional fees.
</t>
  </si>
  <si>
    <t>Section 7</t>
  </si>
  <si>
    <t>Review and confirm completion of the Entry Form.</t>
  </si>
  <si>
    <t>Summary Sheet</t>
  </si>
  <si>
    <t xml:space="preserve">
Review details of your entries from the Entry Form and provide commentary before providing final confirmation to complete the template.
Note 1: Details in the Summary Sheet will only become visible once the Entry Form has been completed correctly.
Note 2: Commentary is mandatory to complete. Additional detail is especially required for the explanation of a significant change in total expenditure from the previous financial year. Commentary should take privacy, legal privilege and other protected information into consideration. Commentary will not be made public or shared with other entities by OLSC, but may be subject to Freedom of Information requests.
</t>
  </si>
  <si>
    <t>What to report</t>
  </si>
  <si>
    <r>
      <t xml:space="preserve">
Information should be reported in accordance with Guidance Note 8 which can be found at: https://www.ag.gov.au/legal-system/office-legal-services-coordination/legal-services-directions-and-guidance-notes.
</t>
    </r>
    <r>
      <rPr>
        <b/>
        <sz val="11"/>
        <rFont val="Calibri"/>
        <family val="2"/>
        <scheme val="minor"/>
      </rPr>
      <t xml:space="preserve">In particular:
        - only input data for the 2024-25 financial year
        - expenditure is to be reported on an accruals basis
        - all figures are to be GST exclusive
        - all figures are to be whole numbers (round all figures to the nearest dollar)
        - do not leave any input cells blank (e.g. if you have no expenditure you are required to input '0').
</t>
    </r>
  </si>
  <si>
    <t>Submitting the template</t>
  </si>
  <si>
    <r>
      <t xml:space="preserve">
The completed template is due back to OLSC by email to </t>
    </r>
    <r>
      <rPr>
        <b/>
        <sz val="11"/>
        <rFont val="Calibri"/>
        <family val="2"/>
        <scheme val="minor"/>
      </rPr>
      <t>LSER@ag.gov.au</t>
    </r>
    <r>
      <rPr>
        <sz val="11"/>
        <rFont val="Calibri"/>
        <family val="2"/>
        <scheme val="minor"/>
      </rPr>
      <t xml:space="preserve"> no later than </t>
    </r>
    <r>
      <rPr>
        <b/>
        <sz val="11"/>
        <rFont val="Calibri"/>
        <family val="2"/>
        <scheme val="minor"/>
      </rPr>
      <t>29 August 2025</t>
    </r>
    <r>
      <rPr>
        <sz val="11"/>
        <rFont val="Calibri"/>
        <family val="2"/>
        <scheme val="minor"/>
      </rPr>
      <t xml:space="preserve">. 
If your entity is not able to meet this deadline please email </t>
    </r>
    <r>
      <rPr>
        <b/>
        <sz val="11"/>
        <rFont val="Calibri"/>
        <family val="2"/>
        <scheme val="minor"/>
      </rPr>
      <t>LSER@ag.gov.au</t>
    </r>
    <r>
      <rPr>
        <sz val="11"/>
        <rFont val="Calibri"/>
        <family val="2"/>
        <scheme val="minor"/>
      </rPr>
      <t xml:space="preserve"> as early as possible.
</t>
    </r>
  </si>
  <si>
    <t>A reminder of further obligations</t>
  </si>
  <si>
    <r>
      <t xml:space="preserve">
In addition to completing this template, all non-corporate Commonwealth entities are required to publish their legal services expenditure for </t>
    </r>
    <r>
      <rPr>
        <b/>
        <sz val="11"/>
        <rFont val="Calibri"/>
        <family val="2"/>
        <scheme val="minor"/>
      </rPr>
      <t>2024-25</t>
    </r>
    <r>
      <rPr>
        <sz val="11"/>
        <rFont val="Calibri"/>
        <family val="2"/>
        <scheme val="minor"/>
      </rPr>
      <t xml:space="preserve"> by </t>
    </r>
    <r>
      <rPr>
        <b/>
        <sz val="11"/>
        <rFont val="Calibri"/>
        <family val="2"/>
        <scheme val="minor"/>
      </rPr>
      <t>30 October</t>
    </r>
    <r>
      <rPr>
        <sz val="11"/>
        <rFont val="Calibri"/>
        <family val="2"/>
        <scheme val="minor"/>
      </rPr>
      <t xml:space="preserve">. Failure to publish this information may result in a breach of the 
</t>
    </r>
    <r>
      <rPr>
        <i/>
        <sz val="11"/>
        <rFont val="Calibri"/>
        <family val="2"/>
        <scheme val="minor"/>
      </rPr>
      <t>Legal Services Directions 2017</t>
    </r>
    <r>
      <rPr>
        <sz val="11"/>
        <rFont val="Calibri"/>
        <family val="2"/>
        <scheme val="minor"/>
      </rPr>
      <t xml:space="preserve"> (Directions). Entities can assist OLSC by contacting </t>
    </r>
    <r>
      <rPr>
        <b/>
        <sz val="11"/>
        <rFont val="Calibri"/>
        <family val="2"/>
        <scheme val="minor"/>
      </rPr>
      <t>LSER@ag.gov.au</t>
    </r>
    <r>
      <rPr>
        <sz val="11"/>
        <rFont val="Calibri"/>
        <family val="2"/>
        <scheme val="minor"/>
      </rPr>
      <t xml:space="preserve"> prior to </t>
    </r>
    <r>
      <rPr>
        <b/>
        <sz val="11"/>
        <rFont val="Calibri"/>
        <family val="2"/>
        <scheme val="minor"/>
      </rPr>
      <t>30 October</t>
    </r>
    <r>
      <rPr>
        <sz val="11"/>
        <rFont val="Calibri"/>
        <family val="2"/>
        <scheme val="minor"/>
      </rPr>
      <t xml:space="preserve"> and providing a link to the location of the published data.
</t>
    </r>
  </si>
  <si>
    <t>OLSC contact information</t>
  </si>
  <si>
    <r>
      <t xml:space="preserve">
If you require further assistance to complete this template please contact OLSC:
        </t>
    </r>
    <r>
      <rPr>
        <b/>
        <sz val="11"/>
        <rFont val="Calibri"/>
        <family val="2"/>
        <scheme val="minor"/>
      </rPr>
      <t>Phone</t>
    </r>
    <r>
      <rPr>
        <sz val="11"/>
        <rFont val="Calibri"/>
        <family val="2"/>
        <scheme val="minor"/>
      </rPr>
      <t xml:space="preserve">: (02) 6141 3642
        </t>
    </r>
    <r>
      <rPr>
        <b/>
        <sz val="11"/>
        <rFont val="Calibri"/>
        <family val="2"/>
        <scheme val="minor"/>
      </rPr>
      <t>Email</t>
    </r>
    <r>
      <rPr>
        <sz val="11"/>
        <rFont val="Calibri"/>
        <family val="2"/>
        <scheme val="minor"/>
      </rPr>
      <t xml:space="preserve">: LSER@ag.gov.au
</t>
    </r>
  </si>
  <si>
    <t>Please confirm that you have read and understood the Template Guidance</t>
  </si>
  <si>
    <t>Yes</t>
  </si>
  <si>
    <t>Internal Legal Services Expenditure (explainer)</t>
  </si>
  <si>
    <t xml:space="preserve">
In this section you are required to report the total value of your entity's internal legal services expenditure.
</t>
  </si>
  <si>
    <t>What is internal legal services</t>
  </si>
  <si>
    <t xml:space="preserve">
Internal legal services expenditure is the total expenditure within an entity on legal work undertaken by in-house lawyers, either by a dedicated legal unit (including practice management teams), or by individual lawyers working within business lines. Information on how to calculate internal legal services expenditure is in Guidance Note 8.
</t>
  </si>
  <si>
    <t>Please confirm that you have read and understood the Internal Legal Services Expenditure explainer</t>
  </si>
  <si>
    <t>Internal Legal Services Expenditure</t>
  </si>
  <si>
    <t>Total value of internal legal services expenditure</t>
  </si>
  <si>
    <t xml:space="preserve">	Number of Government Lawyers (explainer)</t>
  </si>
  <si>
    <r>
      <t xml:space="preserve">
In this section you are required to report on the number of government lawyers working in your entity as at 
</t>
    </r>
    <r>
      <rPr>
        <b/>
        <sz val="11"/>
        <rFont val="Calibri"/>
        <family val="2"/>
        <scheme val="minor"/>
      </rPr>
      <t>30 June 2025</t>
    </r>
    <r>
      <rPr>
        <sz val="11"/>
        <rFont val="Calibri"/>
        <family val="2"/>
        <scheme val="minor"/>
      </rPr>
      <t xml:space="preserve">. We seek information on the number of people (not FTE or ASL figures) employed either full-time or part-time as an APS or other Commonwealth employee at their substantive level, including those on leave.
</t>
    </r>
  </si>
  <si>
    <t>Who is a government lawyer</t>
  </si>
  <si>
    <t xml:space="preserve">
Entities are to use the definition of a government lawyer adopted by the Australian Government Legal Service (AGLS). In short, a government lawyer is a person who is admitted or is eligible to be admitted to the legal profession, is employed in a non-corporate Commonwealth entity or corporate Commonwealth entity, and provides legal services as a material part of their employment.
For the purposes of determining the number of government lawyers, 'legal services' is defined as one or more of the following functions, undertaken as part of a dedicated legal team:
        - giving legal advice
        - drafting legal documents, including legislation
        - conducting or managing litigation, including negotiating settlements and participating in alternative dispute
          resolution, or
        - engaging and instructing external legal services providers, including Counsel.
The definition includes military or similar personnel even though their engagement is not strictly one of employment.
</t>
  </si>
  <si>
    <t>Who is not a government lawyer</t>
  </si>
  <si>
    <t xml:space="preserve">
Secondees, contractors or labour-hire personnel, who are not employed by the entity are not considered government lawyers for the purposes of the AGLS definition.
</t>
  </si>
  <si>
    <t>Location of government lawyers</t>
  </si>
  <si>
    <t>Entities are also asked to provide the number of their government lawyers whose primary workplace is in the capital city or other part of each Australian state and territory (except for the ACT, where it is assumed the primary workplace is in the capital city), or another part of Australia (e.g. an external territory) or overseas. The purpose of seeking this information is to assist OLSC and the AGLS Board to prioritise AGLS initiatives.</t>
  </si>
  <si>
    <t>Please confirm that you have read and understood the Number of Government Lawyers explainer</t>
  </si>
  <si>
    <t>Section 2a</t>
  </si>
  <si>
    <t>Number of Government Lawyers</t>
  </si>
  <si>
    <t>APS Levels 1-6 (Junior Legal Officer / Lawyer &lt;2 years PAE / Lawyers &gt;2 years PAE)</t>
  </si>
  <si>
    <t>Executive Legal 1 (Senior Legal Officer / Assistant Director / Associate)</t>
  </si>
  <si>
    <t>Executive Level 2 (Principal Legal Officer / Director / Senior Associate / Special Counsel)</t>
  </si>
  <si>
    <t>SES Bands 1-3 (General Counsel / Chief Counsel / Partner)</t>
  </si>
  <si>
    <t>Section 2b</t>
  </si>
  <si>
    <t>Government lawyers primary workplace</t>
  </si>
  <si>
    <t>How many of your entity’s government lawyers have their primary workplace in:</t>
  </si>
  <si>
    <t>ACT</t>
  </si>
  <si>
    <t>NSW (capital city)</t>
  </si>
  <si>
    <t>NSW (other)</t>
  </si>
  <si>
    <t>NT (capital city)</t>
  </si>
  <si>
    <t>NT (other)</t>
  </si>
  <si>
    <t>QLD (capital city)</t>
  </si>
  <si>
    <t>QLD (other)</t>
  </si>
  <si>
    <t>SA (capital city)</t>
  </si>
  <si>
    <t>SA (other)</t>
  </si>
  <si>
    <t>Tasmania (capital city)</t>
  </si>
  <si>
    <t>Tasmania (other)</t>
  </si>
  <si>
    <t>Victoria (capital city)</t>
  </si>
  <si>
    <t>Victoria (other)</t>
  </si>
  <si>
    <t>WA (capital city)</t>
  </si>
  <si>
    <t>WA (other)</t>
  </si>
  <si>
    <t>Australia (other – external territories etc)</t>
  </si>
  <si>
    <t>Overseas</t>
  </si>
  <si>
    <t>Counsel Briefs (explainer)</t>
  </si>
  <si>
    <r>
      <t xml:space="preserve">
In this section you are required to report the details of your entity's briefs to counsel (not including the Solicitor-General) for </t>
    </r>
    <r>
      <rPr>
        <b/>
        <sz val="11"/>
        <rFont val="Calibri"/>
        <family val="2"/>
        <scheme val="minor"/>
      </rPr>
      <t>2024-25</t>
    </r>
    <r>
      <rPr>
        <sz val="11"/>
        <rFont val="Calibri"/>
        <family val="2"/>
        <scheme val="minor"/>
      </rPr>
      <t xml:space="preserve">. This section is divided into two subsections: 3a) Briefs to Junior Counsel; 3b) Briefs to Senior Counsel.
In each section, you are required to report the number and value of briefs, broken down by gender and how counsel was briefed.
</t>
    </r>
  </si>
  <si>
    <t>Senior and junior counsel</t>
  </si>
  <si>
    <r>
      <t xml:space="preserve">
‘Senior’ means a barrister of 10+ years' experience at the Bar, counsel who has 10 or more years’ experience in being briefed as a barrister to advise or appear, or a King's/Senior Counsel. For </t>
    </r>
    <r>
      <rPr>
        <b/>
        <sz val="11"/>
        <rFont val="Calibri"/>
        <family val="2"/>
        <scheme val="minor"/>
      </rPr>
      <t>2024-25</t>
    </r>
    <r>
      <rPr>
        <sz val="11"/>
        <rFont val="Calibri"/>
        <family val="2"/>
        <scheme val="minor"/>
      </rPr>
      <t xml:space="preserve">, include counsel called to the bar in </t>
    </r>
    <r>
      <rPr>
        <b/>
        <sz val="11"/>
        <rFont val="Calibri"/>
        <family val="2"/>
        <scheme val="minor"/>
      </rPr>
      <t>2015</t>
    </r>
    <r>
      <rPr>
        <sz val="11"/>
        <rFont val="Calibri"/>
        <family val="2"/>
        <scheme val="minor"/>
      </rPr>
      <t xml:space="preserve"> or earlier.
'Junior' means all other barristers/counsel.
</t>
    </r>
  </si>
  <si>
    <t>Direct and indirect briefing</t>
  </si>
  <si>
    <t xml:space="preserve">
Indirect briefing is when a legal services provider briefs counsel.
Direct briefing is when an entity briefs counsel directly, rather than through a legal services provider.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t>
  </si>
  <si>
    <t>Please confirm you have read and understood the counsel briefs explainer</t>
  </si>
  <si>
    <t>Section 3a</t>
  </si>
  <si>
    <t>Junior Counsel</t>
  </si>
  <si>
    <t>Direct Briefs to male junior counsel</t>
  </si>
  <si>
    <t>Total number</t>
  </si>
  <si>
    <t>Total value</t>
  </si>
  <si>
    <t>Direct Briefs to female junior counsel</t>
  </si>
  <si>
    <t>Direct Briefs to gender X junior counsel</t>
  </si>
  <si>
    <t>Indirect Briefs to male junior counsel</t>
  </si>
  <si>
    <t>Indirect Briefs to female junior counsel</t>
  </si>
  <si>
    <t>Indirect Briefs to gender X junior counsel</t>
  </si>
  <si>
    <t>Value of briefs can be $0 when number of counsel is not 0 if an entity has received pro bono counsel in the period. Please confirm if this is true for your entity in this period to remove this error.</t>
  </si>
  <si>
    <t>Section 3b</t>
  </si>
  <si>
    <t>Senior Counsel</t>
  </si>
  <si>
    <t>Direct Briefs to male senior counsel</t>
  </si>
  <si>
    <t>Direct Briefs to female senior counsel</t>
  </si>
  <si>
    <t>Direct Briefs to gender X senior counsel</t>
  </si>
  <si>
    <t>Indirect Briefs to male senior counsel</t>
  </si>
  <si>
    <t>Indirect Briefs to female senior counsel</t>
  </si>
  <si>
    <t>Indirect Briefs to gender X senior counsel</t>
  </si>
  <si>
    <t>Disbursements (explainer)</t>
  </si>
  <si>
    <t xml:space="preserve">
In this section you are required to report the total value of your entity’s expenditure on disbursements. 
</t>
  </si>
  <si>
    <t>Defining disbursements</t>
  </si>
  <si>
    <t xml:space="preserve">
Disbursements are costs incurred for goods and services that are not counsel or professional fees.
Disbursements could include fees paid to expert witnesses, court fees, travel and accommodation costs and administrative fees such as binding and copying.
</t>
  </si>
  <si>
    <t>Please confirm you have read and understood the Disbursements explainer</t>
  </si>
  <si>
    <t>Disbursements</t>
  </si>
  <si>
    <t>Total value of disbursements</t>
  </si>
  <si>
    <t>Legal Services Panels (explainer)</t>
  </si>
  <si>
    <t xml:space="preserve">
In this section you are required to report information about your entity's use of legal services panels.
</t>
  </si>
  <si>
    <t>Panel expenditure</t>
  </si>
  <si>
    <r>
      <t xml:space="preserve">
All entities that participated in the Whole of Australian Government Legal Services Panel (the Panel) at any time during </t>
    </r>
    <r>
      <rPr>
        <b/>
        <sz val="11"/>
        <rFont val="Calibri"/>
        <family val="2"/>
        <scheme val="minor"/>
      </rPr>
      <t>2024-25</t>
    </r>
    <r>
      <rPr>
        <sz val="11"/>
        <rFont val="Calibri"/>
        <family val="2"/>
        <scheme val="minor"/>
      </rPr>
      <t xml:space="preserve"> must complete this section (participation is mandatory for non-corporate Commonwealth entities and opt-in for other Commonwealth bodies). Other entities must confirm their understanding of the explainer, but are otherwise not required to complete this section.
For those completing this section, information about your entity’s participation in the Panel and invoiced Panel Fee 
(GST exclusive) will be Auto-filled.
You are to report your entity's total professional fee expenditure for </t>
    </r>
    <r>
      <rPr>
        <b/>
        <sz val="11"/>
        <rFont val="Calibri"/>
        <family val="2"/>
        <scheme val="minor"/>
      </rPr>
      <t>2024-25</t>
    </r>
    <r>
      <rPr>
        <sz val="11"/>
        <rFont val="Calibri"/>
        <family val="2"/>
        <scheme val="minor"/>
      </rPr>
      <t xml:space="preserve"> under both the old and new Panels. Professional fees are the fees chargeable for work undertaken by external legal services providers for their professional services; that is, the work done by the provider lawyers. It does not include fees paid to counsel or disbursements.
Legal services provider specific figures will be captured in Section 6. Information related to the Panel flexibility mechanisms in this section will be Auto-filled based on the data inputted in Section 6. 
The figures entered in this section are not added to legal expenditure totals, which prevents double counting.
</t>
    </r>
  </si>
  <si>
    <t>Check details to proceed</t>
  </si>
  <si>
    <t>Legal Services Panels</t>
  </si>
  <si>
    <t>Whole of Australian Government Legal Services Panel</t>
  </si>
  <si>
    <t>Entity participation in the Whole of Australian Government Legal Services Panel during 2024-25 (Auto-filled)</t>
  </si>
  <si>
    <t>Panel Fee</t>
  </si>
  <si>
    <t>Invoiced Panel Fee for 2024-25 (GST exclusive) (Auto-filled)</t>
  </si>
  <si>
    <t>Total value of professional fees expenditure under the Whole of Australian Government Legal Services Panel (SON3622041) – Old Panel expired 30 June 2024</t>
  </si>
  <si>
    <t>Total value of professional fees expenditure under the Whole of Australian Government Legal Services Panel (SON4072331) – New Panel commenced 1 July 2024</t>
  </si>
  <si>
    <t>Panel Flexibility Framework</t>
  </si>
  <si>
    <t>Total value of professional fees expenditure – 10% off-Panel allowance (Auto-filled)</t>
  </si>
  <si>
    <t>Total value of professional fees expenditure – Exemption from using the Panel granted by AGD (Auto-filled)</t>
  </si>
  <si>
    <t>Professional fees (explainer)</t>
  </si>
  <si>
    <t xml:space="preserve">
In this section you are required to report on your entity's expenditure on professional fees. Each external legal services provider’s professional fees should be entered separately in the reporting template sequentially.
Professional fees are the fees chargeable for work undertaken by external legal services providers for their professional services; that is, the work done by the provider lawyers. It does not include fees paid to counsel or disbursements (e.g. List G Barristers are counsel and should be reported under Section 3). 
This section is divided into 3 subsections for different types of external providers: 6a) Other government providers; 
6b) Overseas providers; 6c) Domestic providers.
</t>
  </si>
  <si>
    <t>Other government providers</t>
  </si>
  <si>
    <t xml:space="preserve">
Some entities provide billable legal services. Only services that attract a charge should be recorded as a professional fee. The Other government providers Section is limited to the 3 primary government legal services providers (not including the Australian Government Solicitor): Attorney-General's Department; Department of Foreign Affairs and Trade; Office of Parliamentary Counsel. If other government providers have billed for their legal services, list these in the domestic provider section.
</t>
  </si>
  <si>
    <t>Overseas providers</t>
  </si>
  <si>
    <t xml:space="preserve">
Some entities engage external legal services providers that are outside of Australia (i.e. not domestic). OLSC does not require the name of each overseas legal services provider. Instead provide one consolidated value for these professional fees.
</t>
  </si>
  <si>
    <t>Domestic providers</t>
  </si>
  <si>
    <r>
      <t xml:space="preserve">
Domestic external legal services providers include solicitors and similar service providers, including government legal services providers such as the Australian Government Solicitor (AGS), that conduct their business in Australia. It does not include counsel.
The first domestic provider listed is AGS. You must report your entity's professional fees with AGS here. If your entity did not engage with AGS during </t>
    </r>
    <r>
      <rPr>
        <b/>
        <sz val="11"/>
        <rFont val="Calibri"/>
        <family val="2"/>
        <scheme val="minor"/>
      </rPr>
      <t>2024-25</t>
    </r>
    <r>
      <rPr>
        <sz val="11"/>
        <rFont val="Calibri"/>
        <family val="2"/>
        <scheme val="minor"/>
      </rPr>
      <t xml:space="preserve">, then you must enter '0'.
New domestic providers must be added sequentially. When adding a new domestic provider, the template provides a list of around 150 legal services providers to choose from. Please consult this list first. If a provider is not listed only then select “PROVIDER NOT LISTED” and enter the provider name manually. You cannot report expenditure on a domestic provider more than once. 
All entities that participated in the Whole of Australian Government Legal Services Panel (the Panel) at any time during </t>
    </r>
    <r>
      <rPr>
        <b/>
        <sz val="11"/>
        <rFont val="Calibri"/>
        <family val="2"/>
        <scheme val="minor"/>
      </rPr>
      <t>2024-25</t>
    </r>
    <r>
      <rPr>
        <sz val="11"/>
        <rFont val="Calibri"/>
        <family val="2"/>
        <scheme val="minor"/>
      </rPr>
      <t xml:space="preserve"> must also report Panel flexibility framework expenditure for each provider. This information is then used to calculate the total expenditure for each of the Panel flexibility framework mechanisms. It is Auto-filled into Section 5 and is not added to legal expenditure totals. If your entity did not have expenditure using a flexibility framework mechanism with a domestic provider, then enter '0'.
</t>
    </r>
  </si>
  <si>
    <t>Please confirm that you have read and understood the Professional Fees explainer</t>
  </si>
  <si>
    <t>Section 6a</t>
  </si>
  <si>
    <t>Other Government Legal Services Providers</t>
  </si>
  <si>
    <t>Attorney-General's Department (DO NOT INCLUDE PANEL FEE)</t>
  </si>
  <si>
    <t>Total value of expenditure</t>
  </si>
  <si>
    <t>Department of Foreign Affairs and Trade</t>
  </si>
  <si>
    <t>Office of Parliamentary Counsel</t>
  </si>
  <si>
    <t>Section 6b</t>
  </si>
  <si>
    <t>Overseas Legal Services Providers</t>
  </si>
  <si>
    <t>Overseas firms (single total figure, individual firm names not required)</t>
  </si>
  <si>
    <t>Section 6c</t>
  </si>
  <si>
    <t>Domestic Legal Services Providers</t>
  </si>
  <si>
    <t>Australian Government Solicitor</t>
  </si>
  <si>
    <t>Is another domestic provider required?</t>
  </si>
  <si>
    <t>Choose provider from the list</t>
  </si>
  <si>
    <t>Clayton Utz</t>
  </si>
  <si>
    <t>OR Type provider name manually</t>
  </si>
  <si>
    <t>If entity participated in the Whole of Australian Government Legal Services Panel:</t>
  </si>
  <si>
    <t>Total value of expenditure – 10% off-Panel allowance</t>
  </si>
  <si>
    <t>Total value of expenditure – Exemption from using the Panel granted by AGD</t>
  </si>
  <si>
    <t>Click to proceed to next section</t>
  </si>
  <si>
    <t>Maddocks</t>
  </si>
  <si>
    <t>Sparke Helmore Lawyers</t>
  </si>
  <si>
    <t>No</t>
  </si>
  <si>
    <t>Entry Form Completion Review</t>
  </si>
  <si>
    <t xml:space="preserve">
In this section you are asked to confirm completion of the Entry Form. 
In order to confirm that the Entry Form has been completed correctly the number of errors in the Entry Form must be zero. If there are one or more errors listed please review the Entry Form to find and address the error(s) before confirming that the Entry Form is complete.
Once you have confirmed that the Entry Form is complete, please move to the Summary Sheet, which will take you through the process of finalising the template.
</t>
  </si>
  <si>
    <t>Number of errors in sheet</t>
  </si>
  <si>
    <t>Please check that the number of errors is 0 and the details entered into the Entry Form are correct</t>
  </si>
  <si>
    <t>I confirm</t>
  </si>
  <si>
    <t xml:space="preserve">
The Summary Sheet is only visible once you have confirmed that the Entry Form is complete 
and there are no errors.
</t>
  </si>
  <si>
    <t>Summary Totals (explainer)</t>
  </si>
  <si>
    <r>
      <t xml:space="preserve">
In this section you are required to review and confirm the summary totals for your entity's </t>
    </r>
    <r>
      <rPr>
        <b/>
        <sz val="11"/>
        <color theme="1"/>
        <rFont val="Calibri"/>
        <family val="2"/>
        <scheme val="minor"/>
      </rPr>
      <t>2024-25</t>
    </r>
    <r>
      <rPr>
        <sz val="11"/>
        <color theme="1"/>
        <rFont val="Calibri"/>
        <family val="2"/>
        <scheme val="minor"/>
      </rPr>
      <t xml:space="preserve"> 
Legal Services Expenditure Report.</t>
    </r>
  </si>
  <si>
    <t>Summary Totals</t>
  </si>
  <si>
    <t xml:space="preserve">
The Summary Totals are calculated based on what you entered in the Entry Form.
Total Legal Services Expenditure = Internal + External Legal Services Expenditure
Internal Legal Services Expenditure = Internal Legal Services Expenditure
External Legal Services Expenditure = Counsel Fees + Disbursements + Professional Fees (calculated from the total value of expenditure against each provider entered in the Professional Fees section)
</t>
  </si>
  <si>
    <t>Expenditure comparison</t>
  </si>
  <si>
    <r>
      <t xml:space="preserve">
Your entity's total legal services expenditure for </t>
    </r>
    <r>
      <rPr>
        <b/>
        <sz val="11"/>
        <color theme="1"/>
        <rFont val="Calibri"/>
        <family val="2"/>
        <scheme val="minor"/>
      </rPr>
      <t>2024-25</t>
    </r>
    <r>
      <rPr>
        <sz val="11"/>
        <color theme="1"/>
        <rFont val="Calibri"/>
        <family val="2"/>
        <scheme val="minor"/>
      </rPr>
      <t xml:space="preserve"> is displayed below and compared with your entity's expenditure from the previous financial year. This allows you to see the difference in expenditure, which will help inform your commentary.
Entities that have not reported before because they are new or been the subject of Machinery of Government changes that substantially changed the entity will display '0' expenditure for the previous financial year.</t>
    </r>
  </si>
  <si>
    <t xml:space="preserve">
Commentary
</t>
  </si>
  <si>
    <t xml:space="preserve">
Commentary is mandatory to complete. 
This information allows your entity the chance to ensure that AGD can understand trends and habits of legal expenditure within the Commonwealth to maintain the scope of the Whole of Australian Government Legal Services Panel and provide insights to the needs of the Commonwealth in the future.
</t>
  </si>
  <si>
    <t>Total legal services expenditure</t>
  </si>
  <si>
    <t>Total internal legal services expenditure</t>
  </si>
  <si>
    <t>Total external legal services expenditure</t>
  </si>
  <si>
    <t>Total number of government lawyers</t>
  </si>
  <si>
    <t>Total number of briefs to counsel</t>
  </si>
  <si>
    <t>Total value of briefs to counsel</t>
  </si>
  <si>
    <t>Total value of disbursements (excluding counsel)</t>
  </si>
  <si>
    <t xml:space="preserve">Total number of domestic providers (excluding AGS) </t>
  </si>
  <si>
    <t>Total value of professional fees</t>
  </si>
  <si>
    <t>Total value of professional fees using the Panel flexibility mechanisms</t>
  </si>
  <si>
    <t>Are the Summary Totals correct?</t>
  </si>
  <si>
    <t>Expenditure Comparison</t>
  </si>
  <si>
    <t>Total Legal Services Expenditure (2024-25)</t>
  </si>
  <si>
    <t>Total Legal Services Expenditure (2023-24)</t>
  </si>
  <si>
    <t>Total Expenditure Change</t>
  </si>
  <si>
    <t>Internal Expenditure Change</t>
  </si>
  <si>
    <t>External Expenditure Change</t>
  </si>
  <si>
    <t>Commentary</t>
  </si>
  <si>
    <t xml:space="preserve">
Providing commentary
</t>
  </si>
  <si>
    <t xml:space="preserve">
Commentary is mandatory to complete.
You must provide a meaningful description addressing your expenditure. A brief description with appropriate detail of the reason(s) for any increase/decrease is required. It is not necessary to go into the specifics of a matter.
Commentary should take privacy, legal privilege and other protected information into consideration. Commentary will not be made public or shared with other entities by OLSC, but may be subject to Freedom of Information requests.
Once you confirm that the commentary has been entered correctly the background will turn green and you can then provide your final confirmation to complete the template.
</t>
  </si>
  <si>
    <t>Explaining a significant change in expenditure</t>
  </si>
  <si>
    <t xml:space="preserve">
Additional detail is especially required for the explanation of a significant change in total expenditure from the previous financial year.
</t>
  </si>
  <si>
    <t>Please enter commentary below</t>
  </si>
  <si>
    <t>The overall legal services expenditure for 2024-25 is consistent with the previous year of 2023-24. Internal legal expenses grew this year mostly offset by a reduction in external costs.</t>
  </si>
  <si>
    <t>Commentary criteria</t>
  </si>
  <si>
    <r>
      <t xml:space="preserve">
NOTE: Your commentary must meet the following criteria:
        - your response must be at least 25 characters
        - you must provide a meaningful description addressing your expenditure, it cannot just be N/A.
        - commentary does not include any person's name, </t>
    </r>
    <r>
      <rPr>
        <b/>
        <i/>
        <u/>
        <sz val="11"/>
        <color theme="1"/>
        <rFont val="Calibri"/>
        <family val="2"/>
        <scheme val="minor"/>
      </rPr>
      <t>legally privileged</t>
    </r>
    <r>
      <rPr>
        <b/>
        <i/>
        <sz val="11"/>
        <color theme="1"/>
        <rFont val="Calibri"/>
        <family val="2"/>
        <scheme val="minor"/>
      </rPr>
      <t xml:space="preserve"> or other protected information.
</t>
    </r>
  </si>
  <si>
    <t>Please confirm your commentary meets the above criteria</t>
  </si>
  <si>
    <t>Final confirmation</t>
  </si>
  <si>
    <r>
      <t xml:space="preserve">
You have completed all the required fields in your entity’s Legal Services Expenditure Report template. 
If you are satisfied that the information you have provided is correct, please provide your final confirmation below. Do not confirm unless you are satisfied your entries are correct. You can edit your template by returning to the Entry Form and revising your entries.
Once you have provided final confirmation, a final version of your entity’s Legal Services Expenditure Report for </t>
    </r>
    <r>
      <rPr>
        <b/>
        <sz val="11"/>
        <color theme="1"/>
        <rFont val="Calibri"/>
        <family val="2"/>
        <scheme val="minor"/>
      </rPr>
      <t>2024-25</t>
    </r>
    <r>
      <rPr>
        <sz val="11"/>
        <color theme="1"/>
        <rFont val="Calibri"/>
        <family val="2"/>
        <scheme val="minor"/>
      </rPr>
      <t xml:space="preserve"> will appear below. The report is locked for editing, so if you notice incorrect details you will need to revise your entries in the Entry Form. If you encounter any issues you may contact OLSC for assistance.
</t>
    </r>
  </si>
  <si>
    <t>Please provide final confirmation of your entity's legal services expenditure</t>
  </si>
  <si>
    <t>Completed LSER</t>
  </si>
  <si>
    <r>
      <t xml:space="preserve">
This template is now complete. Below is your entity's Legal Services Expenditure Report for </t>
    </r>
    <r>
      <rPr>
        <b/>
        <sz val="11"/>
        <color theme="1"/>
        <rFont val="Calibri"/>
        <family val="2"/>
        <scheme val="minor"/>
      </rPr>
      <t>2024-25</t>
    </r>
    <r>
      <rPr>
        <sz val="11"/>
        <color theme="1"/>
        <rFont val="Calibri"/>
        <family val="2"/>
        <scheme val="minor"/>
      </rPr>
      <t xml:space="preserve">.
</t>
    </r>
    <r>
      <rPr>
        <b/>
        <sz val="11"/>
        <color theme="1"/>
        <rFont val="Calibri"/>
        <family val="2"/>
        <scheme val="minor"/>
      </rPr>
      <t xml:space="preserve">Please save this template as a .XLSX file using the following naming convention: </t>
    </r>
    <r>
      <rPr>
        <sz val="11"/>
        <color theme="1"/>
        <rFont val="Calibri"/>
        <family val="2"/>
        <scheme val="minor"/>
      </rPr>
      <t xml:space="preserve">
        </t>
    </r>
    <r>
      <rPr>
        <b/>
        <sz val="11"/>
        <color theme="1"/>
        <rFont val="Calibri"/>
        <family val="2"/>
        <scheme val="minor"/>
      </rPr>
      <t>OLSC – [Name of Entity] (acronym) – 2024-25 LSER – [date submitted to OLSC] 
        e.g.: OLSC – Attorney-General’s Department (AGD) – 2024-25 LSER – 1 August 2025</t>
    </r>
    <r>
      <rPr>
        <sz val="11"/>
        <color theme="1"/>
        <rFont val="Calibri"/>
        <family val="2"/>
        <scheme val="minor"/>
      </rPr>
      <t xml:space="preserve">
Please email this completed template to </t>
    </r>
    <r>
      <rPr>
        <b/>
        <sz val="11"/>
        <color theme="1"/>
        <rFont val="Calibri"/>
        <family val="2"/>
        <scheme val="minor"/>
      </rPr>
      <t>LSER@ag.gov.au</t>
    </r>
    <r>
      <rPr>
        <sz val="11"/>
        <color theme="1"/>
        <rFont val="Calibri"/>
        <family val="2"/>
        <scheme val="minor"/>
      </rPr>
      <t xml:space="preserve"> no later than </t>
    </r>
    <r>
      <rPr>
        <b/>
        <sz val="11"/>
        <color theme="1"/>
        <rFont val="Calibri"/>
        <family val="2"/>
        <scheme val="minor"/>
      </rPr>
      <t>29 August 2025</t>
    </r>
    <r>
      <rPr>
        <sz val="11"/>
        <color theme="1"/>
        <rFont val="Calibri"/>
        <family val="2"/>
        <scheme val="minor"/>
      </rPr>
      <t xml:space="preserve">.
</t>
    </r>
  </si>
  <si>
    <t>Entity Name</t>
  </si>
  <si>
    <t>Entity ABN</t>
  </si>
  <si>
    <t>Entity Type</t>
  </si>
  <si>
    <t>Totals</t>
  </si>
  <si>
    <t>Counsel Briefs</t>
  </si>
  <si>
    <t>Junior Counsel (direct briefs)</t>
  </si>
  <si>
    <t>Total number of direct briefs to male junior counsel</t>
  </si>
  <si>
    <t>Total value of direct briefs to male junior counsel</t>
  </si>
  <si>
    <t>Total number of direct briefs to female junior counsel</t>
  </si>
  <si>
    <t>Total value of direct briefs to female junior counsel</t>
  </si>
  <si>
    <t>Total number of direct briefs to gender X junior counsel</t>
  </si>
  <si>
    <t>Total value of direct briefs to gender X junior counsel</t>
  </si>
  <si>
    <t>Junior Counsel (indirect briefs)</t>
  </si>
  <si>
    <t>Total number of indirect briefs to male junior counsel</t>
  </si>
  <si>
    <t>Total value of indirect briefs to male junior counsel</t>
  </si>
  <si>
    <t>Total number of indirect briefs to female junior counsel</t>
  </si>
  <si>
    <t>Total value of indirect briefs to female junior counsel</t>
  </si>
  <si>
    <t>Total number of indirect briefs to gender X junior counsel</t>
  </si>
  <si>
    <t>Total value of indirect briefs to gender X junior counsel</t>
  </si>
  <si>
    <t>Total number of briefs to junior counsel</t>
  </si>
  <si>
    <t>Total value of briefs to junior counsel</t>
  </si>
  <si>
    <t>Senior counsel (direct briefs)</t>
  </si>
  <si>
    <t>Total number of direct briefs to male senior counsel</t>
  </si>
  <si>
    <t>Total value of direct briefs to male senior counsel</t>
  </si>
  <si>
    <t>Total number of direct briefs to female senior counsel</t>
  </si>
  <si>
    <t>Total value of direct briefs to female senior counsel</t>
  </si>
  <si>
    <t>Total number of direct briefs to gender X senior counsel</t>
  </si>
  <si>
    <t>Total value of direct briefs to gender X senior counsel</t>
  </si>
  <si>
    <t>Senior Counsel (indirect briefs)</t>
  </si>
  <si>
    <t>Total number of indirect briefs to male senior counsel</t>
  </si>
  <si>
    <t>Total value of indirect briefs to male senior counsel</t>
  </si>
  <si>
    <t>Total number of indirect briefs to female senior counsel</t>
  </si>
  <si>
    <t>Total value of indirect briefs to female senior counsel</t>
  </si>
  <si>
    <t>Total number of indirect briefs to gender X senior counsel</t>
  </si>
  <si>
    <t>Total value of indirect briefs to gender X senior counsel</t>
  </si>
  <si>
    <t>Total number of briefs to senior counsel</t>
  </si>
  <si>
    <t>Total value of briefs to senior counsel</t>
  </si>
  <si>
    <t>Total value of professional fees expenditure – 10% off-Panel allowance</t>
  </si>
  <si>
    <t>Total value of professional fees expenditure – Exemption from using the Panel granted by AGD</t>
  </si>
  <si>
    <t>Professional Fees</t>
  </si>
  <si>
    <t>Other Government Providers</t>
  </si>
  <si>
    <t>Overseas firms (total figure)</t>
  </si>
  <si>
    <t>Domestic Providers</t>
  </si>
  <si>
    <t>Data Point</t>
  </si>
  <si>
    <t>Value</t>
  </si>
  <si>
    <t>Description of Sum</t>
  </si>
  <si>
    <t>Past Period Data Point Lookup</t>
  </si>
  <si>
    <t>Total internal legal services expenditure + Total external legal services expenditure</t>
  </si>
  <si>
    <t>Total Expenditure</t>
  </si>
  <si>
    <t>Internal Expenditure</t>
  </si>
  <si>
    <t>Total value of briefs to counsel + Total value of disbursements (excluding counsel) + Total value of professional fees</t>
  </si>
  <si>
    <t>External Expenditure</t>
  </si>
  <si>
    <t>APS Levels 1-6 (Junior Legal Officer / Lawyer &lt;2 years PAE / Lawyers &gt;2 years PAE) + Executive Legal 1 (Senior Legal Officer / Assistant Director / Associate) + Executive Level 2 (Principal Legal Officer / Director / Senior Associate / Special Counsel) + SES Bands 1-3 (General Counsel / Chief Counsel / Partner)</t>
  </si>
  <si>
    <t>Direct Briefs to male junior counsel (number) + Direct Briefs to female junior counsel (number) Direct Briefs to gender X junior counsel (number) + Indirect Briefs to male junior counsel (number) + Indirect Briefs to female junior counsel (number) + Indirect Briefs to gender X junior counsel (number) + Direct Briefs to male senior counsel (number) + Direct Briefs to female senior counsel (number) + Direct Briefs to gender X senior counsel (number) + Indirect Briefs to male senior counsel (number) + Indirect Briefs to female senior counsel (number) + Indirect Briefs to gender X senior counsel (number)</t>
  </si>
  <si>
    <t>Direct Briefs to male junior counsel (cost) + Direct Briefs to female junior counsel (cost) + Direct Briefs to gender X junior counsel (cost) + Indirect Briefs to male junior counsel (cost) Indirect Briefs to female junior counsel (cost) + Indirect Briefs to gender X junior counsel (cost) + Direct Briefs to male senior counsel (cost) + Direct Briefs to female senior counsel (cost) + Direct Briefs to gender X senior counsel (cost) + Indirect Briefs to male senior counsel (cost) + Indirect Briefs to female senior counsel (cost) + Indirect Briefs to gender X senior counsel (cost)</t>
  </si>
  <si>
    <t>Other Domestic Providers: Total number of providers</t>
  </si>
  <si>
    <t>Attorney-General's Department (DO NOT INCLUDE PANEL FEE) + Department of Foreign Affairs and Trade + Office of Parliamentary Counsel + Overseas firms (single total figure, individual firm names not required) + Australian Government Solicitor + Other Domestic Providers: Total value of expenditure</t>
  </si>
  <si>
    <t>Other Domestic Providers: Total value of 10% off-panel allowance + Other Domestic Providers: Total value of exemption</t>
  </si>
  <si>
    <t>Total legal services expenditure - Total expenditure (past period)</t>
  </si>
  <si>
    <t>Total internal legal services expenditure - Internal Expenditure (past period)</t>
  </si>
  <si>
    <t>Total external legal services expenditure - External Expenditure (past period)</t>
  </si>
  <si>
    <t>Direct Briefs to male junior counsel (number) + Direct Briefs to female junior counsel (number) + Direct Briefs to gender X junior counsel (number) + Indirect Briefs to male junior counsel (number) + Indirect Briefs to female junior counsel (number) + Indirect Briefs to gender X junior counsel (number)</t>
  </si>
  <si>
    <t>Direct Briefs to male junior counsel (cost) + Direct Briefs to female junior counsel (cost) + Direct Briefs to gender X junior counsel (cost) + Indirect Briefs to male junior counsel (cost) + Indirect Briefs to female junior counsel (cost) + Indirect Briefs to gender X junior counsel (cost)</t>
  </si>
  <si>
    <t>Direct Briefs to male senior counsel (number) + Direct Briefs to female senior counsel (number) + Direct Briefs to gender X senior counsel (number) + Indirect Briefs to male senior counsel (number) + Indirect Briefs to female senior counsel (number) + Indirect Briefs to gender X senior counsel (number)</t>
  </si>
  <si>
    <t>Direct Briefs to male senior counsel (cost) + Direct Briefs to female senior counsel (cost) + Direct Briefs to gender X senior counsel (cost) + Indirect Briefs to male senior counsel (cost) + Indirect Briefs to female senior counsel (cost) + Indirect Briefs to gender X senior counsel (cost)</t>
  </si>
  <si>
    <t>Direct Briefs to male junior counsel (cost)</t>
  </si>
  <si>
    <t>Direct Briefs to female junior counsel (cost)</t>
  </si>
  <si>
    <t>Direct Briefs to gender X junior counsel (cost)</t>
  </si>
  <si>
    <t>Indirect Briefs to male junior counsel (cost)</t>
  </si>
  <si>
    <t>Indirect Briefs to female junior counsel (cost)</t>
  </si>
  <si>
    <t>Indirect Briefs to gender X junior counsel (cost)</t>
  </si>
  <si>
    <t>Direct Briefs to male senior counsel (cost)</t>
  </si>
  <si>
    <t>Direct Briefs to female senior counsel (cost)</t>
  </si>
  <si>
    <t>Direct Briefs to gender X senior counsel (cost)</t>
  </si>
  <si>
    <t>Indirect Briefs to male senior counsel (cost)</t>
  </si>
  <si>
    <t>Indirect Briefs to female senior counsel (cost)</t>
  </si>
  <si>
    <t>Indirect Briefs to gender X senior counsel (cost)</t>
  </si>
  <si>
    <t>Direct Briefs to male junior counsel (number)</t>
  </si>
  <si>
    <t>Direct Briefs to female junior counsel (number)</t>
  </si>
  <si>
    <t>Direct Briefs to gender X junior counsel (number)</t>
  </si>
  <si>
    <t>Indirect Briefs to male junior counsel (number)</t>
  </si>
  <si>
    <t>Indirect Briefs to female junior counsel (number)</t>
  </si>
  <si>
    <t>Indirect Briefs to gender X junior counsel (number)</t>
  </si>
  <si>
    <t>Direct Briefs to male senior counsel (number)</t>
  </si>
  <si>
    <t>Direct Briefs to female senior counsel (number)</t>
  </si>
  <si>
    <t>Direct Briefs to gender X senior counsel (number)</t>
  </si>
  <si>
    <t>Indirect Briefs to male senior counsel (number)</t>
  </si>
  <si>
    <t>Indirect Briefs to female senior counsel (number)</t>
  </si>
  <si>
    <t>Indirect Briefs to gender X senior counsel (number)</t>
  </si>
  <si>
    <t>Other Domestic Providers: Total value of expenditure</t>
  </si>
  <si>
    <t>Domestic Provider 1: Name</t>
  </si>
  <si>
    <t>Domestic Provider 1: Total value of expenditure</t>
  </si>
  <si>
    <t>Domestic Provider 1: Expenditure as part of 10% off-Panel allowance</t>
  </si>
  <si>
    <t>Domestic Provider 1: Expenditure as part of an exemption from AGD</t>
  </si>
  <si>
    <t>Domestic Provider 2: Name</t>
  </si>
  <si>
    <t>Domestic Provider 2: Total value of expenditure</t>
  </si>
  <si>
    <t>Domestic Provider 2: Expenditure as part of 10% off-Panel allowance</t>
  </si>
  <si>
    <t>Domestic Provider 2: Expenditure as part of an exemption from AGD</t>
  </si>
  <si>
    <t>Domestic Provider 3: Name</t>
  </si>
  <si>
    <t>Domestic Provider 3: Total value of expenditure</t>
  </si>
  <si>
    <t>Domestic Provider 3: Expenditure as part of 10% off-Panel allowance</t>
  </si>
  <si>
    <t>Domestic Provider 3: Expenditure as part of an exemption from AGD</t>
  </si>
  <si>
    <t>Domestic Provider 4: Name</t>
  </si>
  <si>
    <t>Domestic Provider 4: Total value of expenditure</t>
  </si>
  <si>
    <t>Domestic Provider 4: Expenditure as part of 10% off-Panel allowance</t>
  </si>
  <si>
    <t>Domestic Provider 4: Expenditure as part of an exemption from AGD</t>
  </si>
  <si>
    <t>Domestic Provider 5: Name</t>
  </si>
  <si>
    <t>Domestic Provider 5: Total value of expenditure</t>
  </si>
  <si>
    <t>Domestic Provider 5: Expenditure as part of 10% off-Panel allowance</t>
  </si>
  <si>
    <t>Domestic Provider 5: Expenditure as part of an exemption from AGD</t>
  </si>
  <si>
    <t>Domestic Provider 6: Name</t>
  </si>
  <si>
    <t>Domestic Provider 6: Total value of expenditure</t>
  </si>
  <si>
    <t>Domestic Provider 6: Expenditure as part of 10% off-Panel allowance</t>
  </si>
  <si>
    <t>Domestic Provider 6: Expenditure as part of an exemption from AGD</t>
  </si>
  <si>
    <t>Domestic Provider 7: Name</t>
  </si>
  <si>
    <t>Domestic Provider 7: Total value of expenditure</t>
  </si>
  <si>
    <t>Domestic Provider 7: Expenditure as part of 10% off-Panel allowance</t>
  </si>
  <si>
    <t>Domestic Provider 7: Expenditure as part of an exemption from AGD</t>
  </si>
  <si>
    <t>Domestic Provider 8: Name</t>
  </si>
  <si>
    <t>Domestic Provider 8: Total value of expenditure</t>
  </si>
  <si>
    <t>Domestic Provider 8: Expenditure as part of 10% off-Panel allowance</t>
  </si>
  <si>
    <t>Domestic Provider 8: Expenditure as part of an exemption from AGD</t>
  </si>
  <si>
    <t>Domestic Provider 9: Name</t>
  </si>
  <si>
    <t>Domestic Provider 9: Total value of expenditure</t>
  </si>
  <si>
    <t>Domestic Provider 9: Expenditure as part of 10% off-Panel allowance</t>
  </si>
  <si>
    <t>Domestic Provider 9: Expenditure as part of an exemption from AGD</t>
  </si>
  <si>
    <t>Domestic Provider 10: Name</t>
  </si>
  <si>
    <t>Domestic Provider 10: Total value of expenditure</t>
  </si>
  <si>
    <t>Domestic Provider 10: Expenditure as part of 10% off-Panel allowance</t>
  </si>
  <si>
    <t>Domestic Provider 10: Expenditure as part of an exemption from AGD</t>
  </si>
  <si>
    <t>Domestic Provider 11: Name</t>
  </si>
  <si>
    <t>Domestic Provider 11: Total value of expenditure</t>
  </si>
  <si>
    <t>Domestic Provider 11: Expenditure as part of 10% off-Panel allowance</t>
  </si>
  <si>
    <t>Domestic Provider 11: Expenditure as part of an exemption from AGD</t>
  </si>
  <si>
    <t>Domestic Provider 12: Name</t>
  </si>
  <si>
    <t>Domestic Provider 12: Total value of expenditure</t>
  </si>
  <si>
    <t>Domestic Provider 12: Expenditure as part of 10% off-Panel allowance</t>
  </si>
  <si>
    <t>Domestic Provider 12: Expenditure as part of an exemption from AGD</t>
  </si>
  <si>
    <t>Domestic Provider 13: Name</t>
  </si>
  <si>
    <t>Domestic Provider 13: Total value of expenditure</t>
  </si>
  <si>
    <t>Domestic Provider 13: Expenditure as part of 10% off-Panel allowance</t>
  </si>
  <si>
    <t>Domestic Provider 13: Expenditure as part of an exemption from AGD</t>
  </si>
  <si>
    <t>Domestic Provider 14: Name</t>
  </si>
  <si>
    <t>Domestic Provider 14: Total value of expenditure</t>
  </si>
  <si>
    <t>Domestic Provider 14: Expenditure as part of 10% off-Panel allowance</t>
  </si>
  <si>
    <t>Domestic Provider 14: Expenditure as part of an exemption from AGD</t>
  </si>
  <si>
    <t>Domestic Provider 15: Name</t>
  </si>
  <si>
    <t>Domestic Provider 15: Total value of expenditure</t>
  </si>
  <si>
    <t>Domestic Provider 15: Expenditure as part of 10% off-Panel allowance</t>
  </si>
  <si>
    <t>Domestic Provider 15: Expenditure as part of an exemption from AGD</t>
  </si>
  <si>
    <t>Domestic Provider 16: Name</t>
  </si>
  <si>
    <t>Domestic Provider 16: Total value of expenditure</t>
  </si>
  <si>
    <t>Domestic Provider 16: Expenditure as part of 10% off-Panel allowance</t>
  </si>
  <si>
    <t>Domestic Provider 16: Expenditure as part of an exemption from AGD</t>
  </si>
  <si>
    <t>Domestic Provider 17: Name</t>
  </si>
  <si>
    <t>Domestic Provider 17: Total value of expenditure</t>
  </si>
  <si>
    <t>Domestic Provider 17: Expenditure as part of 10% off-Panel allowance</t>
  </si>
  <si>
    <t>Domestic Provider 17: Expenditure as part of an exemption from AGD</t>
  </si>
  <si>
    <t>Domestic Provider 18: Name</t>
  </si>
  <si>
    <t>Domestic Provider 18: Total value of expenditure</t>
  </si>
  <si>
    <t>Domestic Provider 18: Expenditure as part of 10% off-Panel allowance</t>
  </si>
  <si>
    <t>Domestic Provider 18: Expenditure as part of an exemption from AGD</t>
  </si>
  <si>
    <t>Domestic Provider 19: Name</t>
  </si>
  <si>
    <t>Domestic Provider 19: Total value of expenditure</t>
  </si>
  <si>
    <t>Domestic Provider 19: Expenditure as part of 10% off-Panel allowance</t>
  </si>
  <si>
    <t>Domestic Provider 19: Expenditure as part of an exemption from AGD</t>
  </si>
  <si>
    <t>Domestic Provider 20: Name</t>
  </si>
  <si>
    <t>Domestic Provider 20: Total value of expenditure</t>
  </si>
  <si>
    <t>Domestic Provider 20: Expenditure as part of 10% off-Panel allowance</t>
  </si>
  <si>
    <t>Domestic Provider 20: Expenditure as part of an exemption from AGD</t>
  </si>
  <si>
    <t>Domestic Provider 21: Name</t>
  </si>
  <si>
    <t>Domestic Provider 21: Total value of expenditure</t>
  </si>
  <si>
    <t>Domestic Provider 21: Expenditure as part of 10% off-Panel allowance</t>
  </si>
  <si>
    <t>Domestic Provider 21: Expenditure as part of an exemption from AGD</t>
  </si>
  <si>
    <t>Domestic Provider 22: Name</t>
  </si>
  <si>
    <t>Domestic Provider 22: Total value of expenditure</t>
  </si>
  <si>
    <t>Domestic Provider 22: Expenditure as part of 10% off-Panel allowance</t>
  </si>
  <si>
    <t>Domestic Provider 22: Expenditure as part of an exemption from AGD</t>
  </si>
  <si>
    <t>Domestic Provider 23: Name</t>
  </si>
  <si>
    <t>Domestic Provider 23: Total value of expenditure</t>
  </si>
  <si>
    <t>Domestic Provider 23: Expenditure as part of 10% off-Panel allowance</t>
  </si>
  <si>
    <t>Domestic Provider 23: Expenditure as part of an exemption from AGD</t>
  </si>
  <si>
    <t>Domestic Provider 24: Name</t>
  </si>
  <si>
    <t>Domestic Provider 24: Total value of expenditure</t>
  </si>
  <si>
    <t>Domestic Provider 24: Expenditure as part of 10% off-Panel allowance</t>
  </si>
  <si>
    <t>Domestic Provider 24: Expenditure as part of an exemption from AGD</t>
  </si>
  <si>
    <t>Domestic Provider 25: Name</t>
  </si>
  <si>
    <t>Domestic Provider 25: Total value of expenditure</t>
  </si>
  <si>
    <t>Domestic Provider 25: Expenditure as part of 10% off-Panel allowance</t>
  </si>
  <si>
    <t>Domestic Provider 25: Expenditure as part of an exemption from AGD</t>
  </si>
  <si>
    <t>Domestic Provider 26: Name</t>
  </si>
  <si>
    <t>Domestic Provider 26: Total value of expenditure</t>
  </si>
  <si>
    <t>Domestic Provider 26: Expenditure as part of 10% off-Panel allowance</t>
  </si>
  <si>
    <t>Domestic Provider 26: Expenditure as part of an exemption from AGD</t>
  </si>
  <si>
    <t>Domestic Provider 27: Name</t>
  </si>
  <si>
    <t>Domestic Provider 27: Total value of expenditure</t>
  </si>
  <si>
    <t>Domestic Provider 27: Expenditure as part of 10% off-Panel allowance</t>
  </si>
  <si>
    <t>Domestic Provider 27: Expenditure as part of an exemption from AGD</t>
  </si>
  <si>
    <t>Domestic Provider 28: Name</t>
  </si>
  <si>
    <t>Domestic Provider 28: Total value of expenditure</t>
  </si>
  <si>
    <t>Domestic Provider 28: Expenditure as part of 10% off-Panel allowance</t>
  </si>
  <si>
    <t>Domestic Provider 28: Expenditure as part of an exemption from AGD</t>
  </si>
  <si>
    <t>Domestic Provider 29: Name</t>
  </si>
  <si>
    <t>Domestic Provider 29: Total value of expenditure</t>
  </si>
  <si>
    <t>Domestic Provider 29: Expenditure as part of 10% off-Panel allowance</t>
  </si>
  <si>
    <t>Domestic Provider 29: Expenditure as part of an exemption from AGD</t>
  </si>
  <si>
    <t>Domestic Provider 30: Name</t>
  </si>
  <si>
    <t>Domestic Provider 30: Total value of expenditure</t>
  </si>
  <si>
    <t>Domestic Provider 30: Expenditure as part of 10% off-Panel allowance</t>
  </si>
  <si>
    <t>Domestic Provider 30: Expenditure as part of an exemption from AGD</t>
  </si>
  <si>
    <t>Domestic Provider 31: Name</t>
  </si>
  <si>
    <t>Domestic Provider 31: Total value of expenditure</t>
  </si>
  <si>
    <t>Domestic Provider 31: Expenditure as part of 10% off-Panel allowance</t>
  </si>
  <si>
    <t>Domestic Provider 31: Expenditure as part of an exemption from AGD</t>
  </si>
  <si>
    <t>Domestic Provider 32: Name</t>
  </si>
  <si>
    <t>Domestic Provider 32: Total value of expenditure</t>
  </si>
  <si>
    <t>Domestic Provider 32: Expenditure as part of 10% off-Panel allowance</t>
  </si>
  <si>
    <t>Domestic Provider 32: Expenditure as part of an exemption from AGD</t>
  </si>
  <si>
    <t>Domestic Provider 33: Name</t>
  </si>
  <si>
    <t>Domestic Provider 33: Total value of expenditure</t>
  </si>
  <si>
    <t>Domestic Provider 33: Expenditure as part of 10% off-Panel allowance</t>
  </si>
  <si>
    <t>Domestic Provider 33: Expenditure as part of an exemption from AGD</t>
  </si>
  <si>
    <t>Domestic Provider 34: Name</t>
  </si>
  <si>
    <t>Domestic Provider 34: Total value of expenditure</t>
  </si>
  <si>
    <t>Domestic Provider 34: Expenditure as part of 10% off-Panel allowance</t>
  </si>
  <si>
    <t>Domestic Provider 34: Expenditure as part of an exemption from AGD</t>
  </si>
  <si>
    <t>Domestic Provider 35: Name</t>
  </si>
  <si>
    <t>Domestic Provider 35: Total value of expenditure</t>
  </si>
  <si>
    <t>Domestic Provider 35: Expenditure as part of 10% off-Panel allowance</t>
  </si>
  <si>
    <t>Domestic Provider 35: Expenditure as part of an exemption from AGD</t>
  </si>
  <si>
    <t>Domestic Provider 36: Name</t>
  </si>
  <si>
    <t>Domestic Provider 36: Total value of expenditure</t>
  </si>
  <si>
    <t>Domestic Provider 36: Expenditure as part of 10% off-Panel allowance</t>
  </si>
  <si>
    <t>Domestic Provider 36: Expenditure as part of an exemption from AGD</t>
  </si>
  <si>
    <t>Domestic Provider 37: Name</t>
  </si>
  <si>
    <t>Domestic Provider 37: Total value of expenditure</t>
  </si>
  <si>
    <t>Domestic Provider 37: Expenditure as part of 10% off-Panel allowance</t>
  </si>
  <si>
    <t>Domestic Provider 37: Expenditure as part of an exemption from AGD</t>
  </si>
  <si>
    <t>Domestic Provider 38: Name</t>
  </si>
  <si>
    <t>Domestic Provider 38: Total value of expenditure</t>
  </si>
  <si>
    <t>Domestic Provider 38: Expenditure as part of 10% off-Panel allowance</t>
  </si>
  <si>
    <t>Domestic Provider 38: Expenditure as part of an exemption from AGD</t>
  </si>
  <si>
    <t>Domestic Provider 39: Name</t>
  </si>
  <si>
    <t>Domestic Provider 39: Total value of expenditure</t>
  </si>
  <si>
    <t>Domestic Provider 39: Expenditure as part of 10% off-Panel allowance</t>
  </si>
  <si>
    <t>Domestic Provider 39: Expenditure as part of an exemption from AGD</t>
  </si>
  <si>
    <t>Domestic Provider 40: Name</t>
  </si>
  <si>
    <t>Domestic Provider 40: Total value of expenditure</t>
  </si>
  <si>
    <t>Domestic Provider 40: Expenditure as part of 10% off-Panel allowance</t>
  </si>
  <si>
    <t>Domestic Provider 40: Expenditure as part of an exemption from AGD</t>
  </si>
  <si>
    <t>agencyname</t>
  </si>
  <si>
    <t>abnumber</t>
  </si>
  <si>
    <t>entitytype</t>
  </si>
  <si>
    <t>onthepanel</t>
  </si>
  <si>
    <t>total</t>
  </si>
  <si>
    <t>internal</t>
  </si>
  <si>
    <t>external</t>
  </si>
  <si>
    <t>panelfee</t>
  </si>
  <si>
    <t>ENTITY NOT LISTED</t>
  </si>
  <si>
    <t>N/A</t>
  </si>
  <si>
    <t>Administrative Review Tribunal</t>
  </si>
  <si>
    <t>73 147 176 148</t>
  </si>
  <si>
    <t>NCCE</t>
  </si>
  <si>
    <t>New entity. Expenditure associated with the Administrative Appeals Tribunal as the ART assumed all of the AAT's functions</t>
  </si>
  <si>
    <t>Aged Care Quality and Safety Commission</t>
  </si>
  <si>
    <t>80 246 994 451</t>
  </si>
  <si>
    <t>Updated 28 April 2025</t>
  </si>
  <si>
    <t>Airservices Australia</t>
  </si>
  <si>
    <t>59 698 720 886</t>
  </si>
  <si>
    <t>CCE</t>
  </si>
  <si>
    <t>Anindilyakwa Land Council</t>
  </si>
  <si>
    <t>45 175 406 445</t>
  </si>
  <si>
    <t>TO DO:</t>
  </si>
  <si>
    <t>Army and Air Force Canteen Service</t>
  </si>
  <si>
    <t>69 289 134 420</t>
  </si>
  <si>
    <t>This list will need to be reviewed post election in case of MoGs</t>
  </si>
  <si>
    <t>Asbestos and Silica Safety and Eradication Agency</t>
  </si>
  <si>
    <t>50 802 255 175</t>
  </si>
  <si>
    <t>Attorney-General's Department</t>
  </si>
  <si>
    <t>92 661 124 436</t>
  </si>
  <si>
    <t>Australian Bureau of Statistics</t>
  </si>
  <si>
    <t>26 331 428 522</t>
  </si>
  <si>
    <t>Australian Centre for International Agricultural Research</t>
  </si>
  <si>
    <t>34 864 955 427</t>
  </si>
  <si>
    <t>Australian Commission on Safety and Quality in Health Care</t>
  </si>
  <si>
    <t>97 250 687 371</t>
  </si>
  <si>
    <t>Australian Communications and Media Authority</t>
  </si>
  <si>
    <t>55 386 169 386</t>
  </si>
  <si>
    <t>Australian Competition and Consumer Commission</t>
  </si>
  <si>
    <t>94 410 483 623</t>
  </si>
  <si>
    <t>Australian Criminal Intelligence Commission</t>
  </si>
  <si>
    <t>11 259 448 410</t>
  </si>
  <si>
    <t>Australian Curriculum, Assessment and Reporting Authority</t>
  </si>
  <si>
    <t>54 735 928 084</t>
  </si>
  <si>
    <t>Australian Digital Health Agency</t>
  </si>
  <si>
    <t>84 425 496 912</t>
  </si>
  <si>
    <t>Australian Electoral Commission</t>
  </si>
  <si>
    <t>21 133 285 851</t>
  </si>
  <si>
    <t>Australian Federal Police</t>
  </si>
  <si>
    <t>17 864 931 143</t>
  </si>
  <si>
    <t>Australian Film, Television and Radio School</t>
  </si>
  <si>
    <t>19 892 732 021</t>
  </si>
  <si>
    <t>Australian Financial Security Authority</t>
  </si>
  <si>
    <t>63 384 330 717</t>
  </si>
  <si>
    <t>Australian Fisheries Management Authority</t>
  </si>
  <si>
    <t>81 098 497 517</t>
  </si>
  <si>
    <t>Australian Hearing Services (Hearing Australia)</t>
  </si>
  <si>
    <t>80 308 797 003</t>
  </si>
  <si>
    <t>Australian Human Rights Commission</t>
  </si>
  <si>
    <t>47 996 232 602</t>
  </si>
  <si>
    <t>Australian Institute of Aboriginal and Torres Strait Islander Studies</t>
  </si>
  <si>
    <t>62 020 533 641</t>
  </si>
  <si>
    <t>Australian Institute of Criminology</t>
  </si>
  <si>
    <t>63 257 175 248</t>
  </si>
  <si>
    <t>Australian Institute of Family Studies</t>
  </si>
  <si>
    <t>64 001 053 079</t>
  </si>
  <si>
    <t>Australian Institute of Health and Welfare</t>
  </si>
  <si>
    <t>16 515 245 497</t>
  </si>
  <si>
    <t>Australian Institute of Marine Science</t>
  </si>
  <si>
    <t>78 961 616 230</t>
  </si>
  <si>
    <t>Australian Law Reform Commission</t>
  </si>
  <si>
    <t>88 913 413 914</t>
  </si>
  <si>
    <t>Australian Maritime Safety Authority</t>
  </si>
  <si>
    <t>65 377 938 320</t>
  </si>
  <si>
    <t>Australian Military Forces Relief Trust Fund</t>
  </si>
  <si>
    <t>52 168 913 646</t>
  </si>
  <si>
    <t>Australian National Audit Office</t>
  </si>
  <si>
    <t>33 020 645 631</t>
  </si>
  <si>
    <t>Australian National Maritime Museum</t>
  </si>
  <si>
    <t>35 023 590 988</t>
  </si>
  <si>
    <t>Australian National Preventive Health Agency</t>
  </si>
  <si>
    <t>33 965 140 953</t>
  </si>
  <si>
    <t>Ceased operation in June 2014, with functions transferred to the Department of Health and Aged Care. Continues to legally exist until legislation is passed by Parliament to abolish the entity.</t>
  </si>
  <si>
    <t>Australian Nuclear Science and Technology Organisation</t>
  </si>
  <si>
    <t>47 956 969 590</t>
  </si>
  <si>
    <t>Australian Office of Financial Management</t>
  </si>
  <si>
    <t>13 059 525 039</t>
  </si>
  <si>
    <t>Australian Pesticides and Veterinary Medicines Authority</t>
  </si>
  <si>
    <t>19 495 043 447</t>
  </si>
  <si>
    <t>Australian Prudential Regulation Authority</t>
  </si>
  <si>
    <t>79 635 582 658</t>
  </si>
  <si>
    <t>Australian Public Service Commission</t>
  </si>
  <si>
    <t>99 470 863 260</t>
  </si>
  <si>
    <t>Australian Radiation Protection and Nuclear Safety Agency</t>
  </si>
  <si>
    <t>61 321 195 155</t>
  </si>
  <si>
    <t>Australian Reinsurance Pool Corporation</t>
  </si>
  <si>
    <t>74 807 136 872</t>
  </si>
  <si>
    <t>Australian Renewable Energy Agency</t>
  </si>
  <si>
    <t>35 931 927 899</t>
  </si>
  <si>
    <t>Australian Research Council</t>
  </si>
  <si>
    <t>35 201 451 156</t>
  </si>
  <si>
    <t>Australian Securities and Investments Commission</t>
  </si>
  <si>
    <t>86 768 265 615</t>
  </si>
  <si>
    <t>Australian Skills Quality Authority (National Vocational Education and Training Regulator)</t>
  </si>
  <si>
    <t>72 581 678 650</t>
  </si>
  <si>
    <t>Australian Sports Commission</t>
  </si>
  <si>
    <t>67 374 695 240</t>
  </si>
  <si>
    <t>Australian Submarine Agency</t>
  </si>
  <si>
    <t>67 250 046 148</t>
  </si>
  <si>
    <t>Australian Taxation Office</t>
  </si>
  <si>
    <t>51 824 753 556</t>
  </si>
  <si>
    <t>Australian Trade and Investment Commission (Austrade)</t>
  </si>
  <si>
    <t>11 764 698 227</t>
  </si>
  <si>
    <t>Australian Transaction Reports and Analysis Centre</t>
  </si>
  <si>
    <t xml:space="preserve">32 770 513 371 </t>
  </si>
  <si>
    <t>Australian Transport Safety Bureau</t>
  </si>
  <si>
    <t>65 061 156 887</t>
  </si>
  <si>
    <t>Australian War Memorial</t>
  </si>
  <si>
    <t>64 909 221 257</t>
  </si>
  <si>
    <t>Bureau of Meteorology</t>
  </si>
  <si>
    <t>92 637 533 532</t>
  </si>
  <si>
    <t>Cancer Australia</t>
  </si>
  <si>
    <t>21 075 951 918</t>
  </si>
  <si>
    <t>Central Land Council</t>
  </si>
  <si>
    <t>71 979 619 393</t>
  </si>
  <si>
    <t>Civil Aviation Safety Authority</t>
  </si>
  <si>
    <t>44 808 014 470</t>
  </si>
  <si>
    <t>Clean Energy Finance Corporation</t>
  </si>
  <si>
    <t>43 669 904 352</t>
  </si>
  <si>
    <t>Clean Energy Regulator</t>
  </si>
  <si>
    <t>72 321 984 210</t>
  </si>
  <si>
    <t>Climate Change Authority</t>
  </si>
  <si>
    <t>60 585 018 782</t>
  </si>
  <si>
    <t>Coal Mining Industry (Long Service Leave Funding) Corporation</t>
  </si>
  <si>
    <t>12 039 670 644</t>
  </si>
  <si>
    <t>Comcare</t>
  </si>
  <si>
    <t>41 640 788 304</t>
  </si>
  <si>
    <t>Commonwealth Grants Commission</t>
  </si>
  <si>
    <t>64 703 642 210</t>
  </si>
  <si>
    <t>Commonwealth Scientific and Industrial Research Organisation</t>
  </si>
  <si>
    <t>41 687 119 230</t>
  </si>
  <si>
    <t>Commonwealth Superannuation Corporation</t>
  </si>
  <si>
    <t>48 882 817 243</t>
  </si>
  <si>
    <t>Cotton Research and Development Corporation</t>
  </si>
  <si>
    <t>71 054 238 316</t>
  </si>
  <si>
    <t>Creative Australia</t>
  </si>
  <si>
    <t>38 392 626 187</t>
  </si>
  <si>
    <t>Department of Agriculture, Fisheries and Forestry</t>
  </si>
  <si>
    <t>24 113 085 695</t>
  </si>
  <si>
    <t>Department of Climate Change, Energy, the Environment and Water</t>
  </si>
  <si>
    <t>63 573 932 849</t>
  </si>
  <si>
    <t>Department of Defence</t>
  </si>
  <si>
    <t>68 706 814 312</t>
  </si>
  <si>
    <t>Department of Education</t>
  </si>
  <si>
    <t>12 862 898 150</t>
  </si>
  <si>
    <t>Department of Employment and Workplace Relations</t>
  </si>
  <si>
    <t>96 584 957 427</t>
  </si>
  <si>
    <t>Department of Finance</t>
  </si>
  <si>
    <t>61 970 632 495</t>
  </si>
  <si>
    <t>47 065 634 525</t>
  </si>
  <si>
    <t>Department of Health, Disability and Ageing</t>
  </si>
  <si>
    <t>83 605 426 759</t>
  </si>
  <si>
    <t>Department of Home Affairs</t>
  </si>
  <si>
    <t>33 380 054 835</t>
  </si>
  <si>
    <t>Department of Industry, Science and Resources</t>
  </si>
  <si>
    <t>74 599 608 295</t>
  </si>
  <si>
    <t>Department of Infrastructure, Transport, Regional Development, Communications, Sport and the Arts</t>
  </si>
  <si>
    <t>86 267 354 017</t>
  </si>
  <si>
    <t>Department of Parliamentary Services</t>
  </si>
  <si>
    <t>52 997 141 147</t>
  </si>
  <si>
    <t>Department of Social Services</t>
  </si>
  <si>
    <t>36 342 015 855</t>
  </si>
  <si>
    <t>Department of the House of Representatives</t>
  </si>
  <si>
    <t>18 526 287 740</t>
  </si>
  <si>
    <t>Department of the Prime Minister and Cabinet</t>
  </si>
  <si>
    <t>18 108 001 191</t>
  </si>
  <si>
    <t>Department of the Senate</t>
  </si>
  <si>
    <t>23 991 641 527</t>
  </si>
  <si>
    <t>Department of the Treasury</t>
  </si>
  <si>
    <t>92 802 414 793</t>
  </si>
  <si>
    <t>Department of Veterans' Affairs</t>
  </si>
  <si>
    <t>23 964 290 824</t>
  </si>
  <si>
    <t>Digital Transformation Agency</t>
  </si>
  <si>
    <t>96 257 979 159</t>
  </si>
  <si>
    <t>Director of National Parks</t>
  </si>
  <si>
    <t>13 051 694 963</t>
  </si>
  <si>
    <t>Domestic, Family and Sexual Violence Commission</t>
  </si>
  <si>
    <t>99 696 833 561</t>
  </si>
  <si>
    <t>Expenditure reported by Department of Social Services</t>
  </si>
  <si>
    <t>Export Finance Australia (EFA)</t>
  </si>
  <si>
    <t>96 874 024 697</t>
  </si>
  <si>
    <t>Fair Work Commission</t>
  </si>
  <si>
    <t>93 614 579 199</t>
  </si>
  <si>
    <t>Federal Court of Australia</t>
  </si>
  <si>
    <t>49 110 847 399</t>
  </si>
  <si>
    <t>Fisheries Research and Development Corporation</t>
  </si>
  <si>
    <t>74 311 094 913</t>
  </si>
  <si>
    <t>Food Standards Australia New Zealand</t>
  </si>
  <si>
    <t>20 537 066 246</t>
  </si>
  <si>
    <t>Future Fund Management Agency</t>
  </si>
  <si>
    <t>53 156 699 293</t>
  </si>
  <si>
    <t>Geoscience Australia</t>
  </si>
  <si>
    <t>80 091 799 039</t>
  </si>
  <si>
    <t>Grains Research and Development Corporation</t>
  </si>
  <si>
    <t>55 611 223 291</t>
  </si>
  <si>
    <t>Great Barrier Reef Marine Park Authority</t>
  </si>
  <si>
    <t>12 949 356 885</t>
  </si>
  <si>
    <t>High Speed Rail Authority</t>
  </si>
  <si>
    <t>88 675 754 520</t>
  </si>
  <si>
    <t>Housing Australia</t>
  </si>
  <si>
    <t>22 498 714 570</t>
  </si>
  <si>
    <t>Independent Health and Aged Care Pricing Authority</t>
  </si>
  <si>
    <t>27 598 959 960</t>
  </si>
  <si>
    <t>Independent Parliamentary Expenses Authority</t>
  </si>
  <si>
    <t>26 424 781 530</t>
  </si>
  <si>
    <t>Indigenous Business Australia</t>
  </si>
  <si>
    <t>25 192 932 833</t>
  </si>
  <si>
    <t>Indigenous Land and Sea Corporation</t>
  </si>
  <si>
    <t>59 912 679 254</t>
  </si>
  <si>
    <t>Infrastructure Australia</t>
  </si>
  <si>
    <t>49 150 585 136</t>
  </si>
  <si>
    <t>Inspector-General of Taxation</t>
  </si>
  <si>
    <t>51 248 702 319</t>
  </si>
  <si>
    <t>IP Australia</t>
  </si>
  <si>
    <t>38 113 072 755</t>
  </si>
  <si>
    <t>Murray-Darling Basin Authority</t>
  </si>
  <si>
    <t>13 679 821 382</t>
  </si>
  <si>
    <t>National Anti-Corruption Commission</t>
  </si>
  <si>
    <t>47 446 409 542</t>
  </si>
  <si>
    <t>National Archives of Australia</t>
  </si>
  <si>
    <t>36 889 228 992</t>
  </si>
  <si>
    <t>National Blood Authority</t>
  </si>
  <si>
    <t>87 361 602 478</t>
  </si>
  <si>
    <t>National Capital Authority</t>
  </si>
  <si>
    <t>75 149 374 427</t>
  </si>
  <si>
    <t>National Commission for Aboriginal and Torres Strait Islander Children and Young People</t>
  </si>
  <si>
    <t>45 862 529 915</t>
  </si>
  <si>
    <t>New entity</t>
  </si>
  <si>
    <t>National Competition Council</t>
  </si>
  <si>
    <t>56 552 760 098</t>
  </si>
  <si>
    <t>National Disability Insurance Agency</t>
  </si>
  <si>
    <t>25 617 475 104</t>
  </si>
  <si>
    <t>National Emergency Management Agency</t>
  </si>
  <si>
    <t>40 816 261 802</t>
  </si>
  <si>
    <t>National Film and Sound Archive of Australia</t>
  </si>
  <si>
    <t>41 251 017 588</t>
  </si>
  <si>
    <t>National Gallery of Australia</t>
  </si>
  <si>
    <t>27 855 975 449</t>
  </si>
  <si>
    <t>National Health and Medical Research Council</t>
  </si>
  <si>
    <t>88 601 010 284</t>
  </si>
  <si>
    <t>National Health Funding Body</t>
  </si>
  <si>
    <t>15 337 761 242</t>
  </si>
  <si>
    <t>National Indigenous Australians Agency</t>
  </si>
  <si>
    <t>30 429 895 164</t>
  </si>
  <si>
    <t>National Library of Australia</t>
  </si>
  <si>
    <t>28 346 858 075</t>
  </si>
  <si>
    <t>National Museum of Australia</t>
  </si>
  <si>
    <t>70 592 297 967</t>
  </si>
  <si>
    <t>National Offshore Petroleum Safety and Environmental Management Authority</t>
  </si>
  <si>
    <t>22 385 178 289</t>
  </si>
  <si>
    <t>National Portrait Gallery of Australia</t>
  </si>
  <si>
    <t>54 742 771 196</t>
  </si>
  <si>
    <t>National Reconstruction Fund Corporation</t>
  </si>
  <si>
    <t>64 163 995 623</t>
  </si>
  <si>
    <t>National Transport Commission</t>
  </si>
  <si>
    <t>67 890 861 578</t>
  </si>
  <si>
    <t>NDIS Quality and Safeguards Commission</t>
  </si>
  <si>
    <t>40 293 545 182</t>
  </si>
  <si>
    <t>Net Zero Economy Authority</t>
  </si>
  <si>
    <t>47 465 420 890</t>
  </si>
  <si>
    <t>Northern Australia Infrastructure Facility</t>
  </si>
  <si>
    <t>83 960 779 392</t>
  </si>
  <si>
    <t>Northern Land Council</t>
  </si>
  <si>
    <t>56 327 515 336</t>
  </si>
  <si>
    <t>Northern Territory Aboriginal Investment Corporation (Aboriginal Investment NT)</t>
  </si>
  <si>
    <t>61 234 978 285</t>
  </si>
  <si>
    <t>41 425 630 817</t>
  </si>
  <si>
    <t>Office of the Auditing and Assurance Standards Board</t>
  </si>
  <si>
    <t>80 959 780 601</t>
  </si>
  <si>
    <t>Office of the Australian Accounting Standards Board</t>
  </si>
  <si>
    <t>92 702 019 575</t>
  </si>
  <si>
    <t>Office of the Australian Information Commissioner</t>
  </si>
  <si>
    <t>85 249 230 937</t>
  </si>
  <si>
    <t>Office of the Commonwealth Ombudsman</t>
  </si>
  <si>
    <t>53 003 678 148</t>
  </si>
  <si>
    <t>Office of the Director of Public Prosecutions</t>
  </si>
  <si>
    <t>41 036 606 436</t>
  </si>
  <si>
    <t>Office of the Fair Work Ombudsman</t>
  </si>
  <si>
    <t>43 884 188 232</t>
  </si>
  <si>
    <t>Office of the Inspector-General of Aged Care</t>
  </si>
  <si>
    <t>27 478 662 745</t>
  </si>
  <si>
    <t>Office of the Inspector-General of Intelligence and Security</t>
  </si>
  <si>
    <t>67 332 668 643</t>
  </si>
  <si>
    <t>Office of the Official Secretary to the Governor-General</t>
  </si>
  <si>
    <t>67 582 329 284</t>
  </si>
  <si>
    <t>Office of the Special Investigator</t>
  </si>
  <si>
    <t>87 767 208 148</t>
  </si>
  <si>
    <t>Old Parliament House</t>
  </si>
  <si>
    <t>30 620 774 963</t>
  </si>
  <si>
    <t>Organ and Tissue Authority</t>
  </si>
  <si>
    <t>56 253 405 315</t>
  </si>
  <si>
    <t>Parliamentary Budget Office</t>
  </si>
  <si>
    <t>49 775 240 532</t>
  </si>
  <si>
    <t>Parliamentary Workplace Support Service</t>
  </si>
  <si>
    <t>87 599 800 740</t>
  </si>
  <si>
    <t>Productivity Commission</t>
  </si>
  <si>
    <t>78 094 372 050</t>
  </si>
  <si>
    <t>45 307 308 260</t>
  </si>
  <si>
    <t>Regional Investment Corporation</t>
  </si>
  <si>
    <t>99 528 049 038</t>
  </si>
  <si>
    <t>Reserve Bank of Australia</t>
  </si>
  <si>
    <t>50 008 559 486</t>
  </si>
  <si>
    <t>Royal Australian Air Force Veterans' Residences Trust Fund</t>
  </si>
  <si>
    <t>40 594 141 285</t>
  </si>
  <si>
    <t>Royal Australian Air Force Welfare Trust Fund</t>
  </si>
  <si>
    <t>24 616 803 717</t>
  </si>
  <si>
    <t>Royal Australian Mint</t>
  </si>
  <si>
    <t>45 852 104 259</t>
  </si>
  <si>
    <t>Royal Australian Navy Central Canteens Board (Royal Australian Navy Central Canteens Fund)</t>
  </si>
  <si>
    <t>50 616 294 781</t>
  </si>
  <si>
    <t>Royal Australian Navy Relief Trust Fund</t>
  </si>
  <si>
    <t>49 934 525 476</t>
  </si>
  <si>
    <t>Rural Industries Research and Development Corporation (trading as AgriFutures Australia)</t>
  </si>
  <si>
    <t>25 203 754 319</t>
  </si>
  <si>
    <t>Safe Work Australia</t>
  </si>
  <si>
    <t>81 840 374 163</t>
  </si>
  <si>
    <t>Screen Australia</t>
  </si>
  <si>
    <t>46 741 353 180</t>
  </si>
  <si>
    <t>Seafarers Safety, Rehabilitation and Compensation Authority</t>
  </si>
  <si>
    <t>32 745 854 352</t>
  </si>
  <si>
    <t>Expenditure reported by Comcare</t>
  </si>
  <si>
    <t>Services Australia</t>
  </si>
  <si>
    <t>90 794 605 008</t>
  </si>
  <si>
    <t>Sport Integrity Australia</t>
  </si>
  <si>
    <t>70 588 505 483</t>
  </si>
  <si>
    <t>Sydney Harbour Federation Trust</t>
  </si>
  <si>
    <t>14 178 614 905</t>
  </si>
  <si>
    <t>Tertiary Education Quality and Standards Agency</t>
  </si>
  <si>
    <t>50 658 250 012</t>
  </si>
  <si>
    <t>Tiwi Land Council</t>
  </si>
  <si>
    <t>86 106 441 085</t>
  </si>
  <si>
    <t>Torres Strait Regional Authority</t>
  </si>
  <si>
    <t>57 155 285 807</t>
  </si>
  <si>
    <t>Tourism Australia</t>
  </si>
  <si>
    <t>99 657 548 712</t>
  </si>
  <si>
    <t>Wine Australia</t>
  </si>
  <si>
    <t>89 636 749 924</t>
  </si>
  <si>
    <t>Workplace Gender Equality Agency</t>
  </si>
  <si>
    <t>47 641 643 874</t>
  </si>
  <si>
    <t>Wreck Bay Aboriginal Community Council</t>
  </si>
  <si>
    <t>62 564 797 956</t>
  </si>
  <si>
    <t>firms</t>
  </si>
  <si>
    <t>Key</t>
  </si>
  <si>
    <t>PROVIDER NOT LISTED</t>
  </si>
  <si>
    <t>Panel firm</t>
  </si>
  <si>
    <t>3D HR Legal Pty Ltd</t>
  </si>
  <si>
    <t>Other firms</t>
  </si>
  <si>
    <t>A&amp;O Shearman</t>
  </si>
  <si>
    <t>Adaptbl</t>
  </si>
  <si>
    <t>Addisons</t>
  </si>
  <si>
    <t>Aldermane</t>
  </si>
  <si>
    <t>Allens</t>
  </si>
  <si>
    <t xml:space="preserve">Allygroup </t>
  </si>
  <si>
    <t>Anna Falzon Legal</t>
  </si>
  <si>
    <t>Archibald Legal Pty Ltd</t>
  </si>
  <si>
    <t>Arnold Bloch Leibler</t>
  </si>
  <si>
    <t>Aro &amp; Associates Pty Ltd</t>
  </si>
  <si>
    <t>Ashurst</t>
  </si>
  <si>
    <t>Auxlaw</t>
  </si>
  <si>
    <t>Axiom Australia</t>
  </si>
  <si>
    <t>Baker McKenzie</t>
  </si>
  <si>
    <t>Balazs Lazanas &amp; Welch LLP</t>
  </si>
  <si>
    <t>Banki Haddock Fiora</t>
  </si>
  <si>
    <t>Barry Nilsson</t>
  </si>
  <si>
    <t>Bartier Perry</t>
  </si>
  <si>
    <t>Beach Street Lawyers</t>
  </si>
  <si>
    <t>Beaumont Law</t>
  </si>
  <si>
    <t>Bennett Litigation and Commercial Law</t>
  </si>
  <si>
    <t>Bird &amp; Bird</t>
  </si>
  <si>
    <t>Boughton Lawyers</t>
  </si>
  <si>
    <t>Bowden McCormack Lawyers</t>
  </si>
  <si>
    <t>Bravura Law Pty Ltd</t>
  </si>
  <si>
    <t>Cam Rogers Legal</t>
  </si>
  <si>
    <t>Campbell Law</t>
  </si>
  <si>
    <t>Chalk &amp; Behrendt, Lawyers &amp; Consultants</t>
  </si>
  <si>
    <t>CJV Legal Pty Ltd</t>
  </si>
  <si>
    <t>CK Law Pty Ltd</t>
  </si>
  <si>
    <t>Clifford Chance</t>
  </si>
  <si>
    <t>Clyde &amp; Co Australia</t>
  </si>
  <si>
    <t>Colin Biggers &amp; Paisley Lawyers</t>
  </si>
  <si>
    <t>Comhar Group</t>
  </si>
  <si>
    <t>Connolly Suthers</t>
  </si>
  <si>
    <t>Corrs Chambers Westgarth</t>
  </si>
  <si>
    <t>Cozens Johansen Lawyers</t>
  </si>
  <si>
    <t>Craddock Murray Neumann</t>
  </si>
  <si>
    <t>Crawshaw Consulting</t>
  </si>
  <si>
    <t>De Silva Hebron</t>
  </si>
  <si>
    <t>Dentons Australia Limited</t>
  </si>
  <si>
    <t>Diablo Lawyers Pty Ltd</t>
  </si>
  <si>
    <t>DLA Piper Australia</t>
  </si>
  <si>
    <t>DWF (Australia)</t>
  </si>
  <si>
    <t>Dye &amp; Durham Property Pty Ltd</t>
  </si>
  <si>
    <t>EI Legal Pty Ltd</t>
  </si>
  <si>
    <t>Ellery Brookman</t>
  </si>
  <si>
    <t>Ernst &amp; Young t/a EY</t>
  </si>
  <si>
    <t>FAL Lawyers</t>
  </si>
  <si>
    <t>FB Rice PTY Ltd</t>
  </si>
  <si>
    <t>Finemore Walters &amp; Story</t>
  </si>
  <si>
    <t>Fisher Dore Lawyers</t>
  </si>
  <si>
    <t>Gadens</t>
  </si>
  <si>
    <t>Gilbert + Tobin</t>
  </si>
  <si>
    <t>Graeme C Nettle and Associates</t>
  </si>
  <si>
    <t>Griffin Legal</t>
  </si>
  <si>
    <t>Griffith Hack</t>
  </si>
  <si>
    <t>Hall &amp; Wilcox</t>
  </si>
  <si>
    <t>Hamilton Locke</t>
  </si>
  <si>
    <t>HBA Legal</t>
  </si>
  <si>
    <t>Herbert Smith Freehills</t>
  </si>
  <si>
    <t>Hicksons Lawyers</t>
  </si>
  <si>
    <t>HMB Employment Lawyers Pty Ltd</t>
  </si>
  <si>
    <t>Hogan Lovells</t>
  </si>
  <si>
    <t>Holding Redlich</t>
  </si>
  <si>
    <t>HopgoodGanim Lawyers</t>
  </si>
  <si>
    <t>Hunt &amp; Hunt Lawyers</t>
  </si>
  <si>
    <t>HWL Ebsworth Lawyers</t>
  </si>
  <si>
    <t>Infralegal</t>
  </si>
  <si>
    <t>Jaramer Legal</t>
  </si>
  <si>
    <t>Johnson Winter Slattery</t>
  </si>
  <si>
    <t>K&amp;L Gates</t>
  </si>
  <si>
    <t>Keighran Legal</t>
  </si>
  <si>
    <t>Kells the Lawyers</t>
  </si>
  <si>
    <t>Ken Cush &amp; Associates Pty Ltd</t>
  </si>
  <si>
    <t>Keypoint Law</t>
  </si>
  <si>
    <t>King &amp; Wood Mallesons</t>
  </si>
  <si>
    <t>Kingston Reid</t>
  </si>
  <si>
    <t>KPMG Law</t>
  </si>
  <si>
    <t>Lander &amp; Rogers</t>
  </si>
  <si>
    <t>LawyerBank</t>
  </si>
  <si>
    <t>Lawyers on Demand Australia Pty Ltd</t>
  </si>
  <si>
    <t>Legal World</t>
  </si>
  <si>
    <t>LegalVision</t>
  </si>
  <si>
    <t>LEX Sportiva</t>
  </si>
  <si>
    <t>Lexbridge Lawyers</t>
  </si>
  <si>
    <t>Limber Legal</t>
  </si>
  <si>
    <t>LK Law Pty Ltd</t>
  </si>
  <si>
    <t>Loupe Legal Pty Ltd</t>
  </si>
  <si>
    <t>MADE Law</t>
  </si>
  <si>
    <t>Mailman &amp; Associates Pty Ltd</t>
  </si>
  <si>
    <t>Makinson dApice</t>
  </si>
  <si>
    <t xml:space="preserve">Maley Barristers &amp; Solicitors </t>
  </si>
  <si>
    <t>Marrawah Law Pty Ltd</t>
  </si>
  <si>
    <t>Mason Black + Mendelsons Lawyers</t>
  </si>
  <si>
    <t>McArdle Legal</t>
  </si>
  <si>
    <t>McCullough Robertson Lawyers</t>
  </si>
  <si>
    <t>McInnes Wilson Lawyers</t>
  </si>
  <si>
    <t>McLachlan Thorpe Partners</t>
  </si>
  <si>
    <t>Midena Lawyers</t>
  </si>
  <si>
    <t>Mills Oakley</t>
  </si>
  <si>
    <t>Minter Ellison</t>
  </si>
  <si>
    <t>Moray &amp; Agnew</t>
  </si>
  <si>
    <t>Moulis Legal Pty Ltd</t>
  </si>
  <si>
    <t>MPS Law</t>
  </si>
  <si>
    <t>MV Law</t>
  </si>
  <si>
    <t>Norman Waterhouse</t>
  </si>
  <si>
    <t>Norton Rose Fulbright Australia</t>
  </si>
  <si>
    <t>OSO Screen Law Pty Ltd</t>
  </si>
  <si>
    <t>Page Seager</t>
  </si>
  <si>
    <t>People &amp; Culture Strategies</t>
  </si>
  <si>
    <t>PFM Legal Pty Ltd</t>
  </si>
  <si>
    <t>Piper Alderman</t>
  </si>
  <si>
    <t>Piper Grimster Jones Lawyers</t>
  </si>
  <si>
    <t>Povey Stirk Lawyers &amp; Notaries</t>
  </si>
  <si>
    <t>PricewaterhouseCoopers</t>
  </si>
  <si>
    <t>Proximity Advisory Services</t>
  </si>
  <si>
    <t>PW Skewes and Co</t>
  </si>
  <si>
    <t>Quay Law Partners</t>
  </si>
  <si>
    <t>RBG Lawyers</t>
  </si>
  <si>
    <t>Roe Legal Services</t>
  </si>
  <si>
    <t>RON CLAPHAM</t>
  </si>
  <si>
    <t>Russell Kennedy Lawyers</t>
  </si>
  <si>
    <t>Seneworth Legal Partners</t>
  </si>
  <si>
    <t>Seyfarth Shaw Australia</t>
  </si>
  <si>
    <t>Silkman Austen Brown</t>
  </si>
  <si>
    <t>Simpsons Solicitors Pty Ltd</t>
  </si>
  <si>
    <t>Squire Patton Boggs</t>
  </si>
  <si>
    <t>Storey &amp; Ward Lawyers. Mediators. Consultants</t>
  </si>
  <si>
    <t>Susan OSullivan</t>
  </si>
  <si>
    <t>Synergy Group Law</t>
  </si>
  <si>
    <t>Terri Janke and Company</t>
  </si>
  <si>
    <t>Thompson Cooper Lawyers</t>
  </si>
  <si>
    <t>Thomson Geer</t>
  </si>
  <si>
    <t>Tolic Lawyers</t>
  </si>
  <si>
    <t>Toomey Pegg</t>
  </si>
  <si>
    <t>Turks Lawyers</t>
  </si>
  <si>
    <t>VNS Lawyers Pty Limited</t>
  </si>
  <si>
    <t>Wallmans Lawyers</t>
  </si>
  <si>
    <t>Ward Keller</t>
  </si>
  <si>
    <t>Webb Henderson</t>
  </si>
  <si>
    <t>Welcome Legal Pty Ltd</t>
  </si>
  <si>
    <t>Willis Commercial</t>
  </si>
  <si>
    <t>Workdynamic Australia</t>
  </si>
  <si>
    <t>Wotton + Kearney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</si>
</sst>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_(&quot;$&quot;* #,##0.00_);_(&quot;$&quot;* \(#,##0.00\);_(&quot;$&quot;* &quot;-&quot;??_);_(@_)"/>
    <numFmt numFmtId="165" formatCode="_-&quot;$&quot;* #,##0_-;\-&quot;$&quot;* #,##0_-;_-&quot;$&quot;* &quot;-&quot;??_-;_-@_-"/>
    <numFmt numFmtId="166" formatCode="_(&quot;$&quot;* #,##0_);_(&quot;$&quot;* \(#,##0\);_(&quot;$&quot;*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5"/>
      <color theme="3"/>
      <name val="Calibri"/>
      <family val="2"/>
      <scheme val="minor"/>
    </font>
    <font>
      <b/>
      <sz val="12"/>
      <color theme="0"/>
      <name val="Calibri"/>
      <family val="2"/>
      <scheme val="minor"/>
    </font>
    <font>
      <sz val="12"/>
      <color theme="1"/>
      <name val="Calibri"/>
      <family val="2"/>
      <scheme val="minor"/>
    </font>
    <font>
      <b/>
      <sz val="12"/>
      <name val="Calibri"/>
      <family val="2"/>
      <scheme val="minor"/>
    </font>
    <font>
      <b/>
      <sz val="12"/>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4"/>
      <color theme="1"/>
      <name val="Calibri"/>
      <family val="2"/>
      <scheme val="minor"/>
    </font>
    <font>
      <b/>
      <sz val="14"/>
      <color theme="0"/>
      <name val="Calibri"/>
      <family val="2"/>
      <scheme val="minor"/>
    </font>
    <font>
      <sz val="14"/>
      <name val="Calibri"/>
      <family val="2"/>
      <scheme val="minor"/>
    </font>
    <font>
      <sz val="14"/>
      <color theme="0"/>
      <name val="Calibri"/>
      <family val="2"/>
      <scheme val="minor"/>
    </font>
    <font>
      <b/>
      <sz val="24"/>
      <name val="Calibri"/>
      <family val="2"/>
      <scheme val="minor"/>
    </font>
    <font>
      <b/>
      <sz val="24"/>
      <color theme="0"/>
      <name val="Calibri"/>
      <family val="2"/>
      <scheme val="minor"/>
    </font>
    <font>
      <sz val="11"/>
      <name val="Wingdings"/>
      <charset val="2"/>
    </font>
    <font>
      <b/>
      <i/>
      <sz val="11"/>
      <color theme="1"/>
      <name val="Calibri"/>
      <family val="2"/>
      <scheme val="minor"/>
    </font>
    <font>
      <b/>
      <u/>
      <sz val="14"/>
      <name val="Calibri"/>
      <family val="2"/>
      <scheme val="minor"/>
    </font>
    <font>
      <b/>
      <u/>
      <sz val="14"/>
      <color theme="0"/>
      <name val="Calibri"/>
      <family val="2"/>
      <scheme val="minor"/>
    </font>
    <font>
      <b/>
      <i/>
      <u/>
      <sz val="11"/>
      <color theme="1"/>
      <name val="Calibri"/>
      <family val="2"/>
      <scheme val="minor"/>
    </font>
    <font>
      <i/>
      <sz val="11"/>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A5A5A5"/>
      </patternFill>
    </fill>
    <fill>
      <patternFill patternType="solid">
        <fgColor theme="4"/>
      </patternFill>
    </fill>
    <fill>
      <patternFill patternType="solid">
        <fgColor rgb="FFFFFFCC"/>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7E6E6"/>
        <bgColor indexed="64"/>
      </patternFill>
    </fill>
    <fill>
      <patternFill patternType="solid">
        <fgColor rgb="FFE7E6E6"/>
        <bgColor theme="4"/>
      </patternFill>
    </fill>
    <fill>
      <patternFill patternType="solid">
        <fgColor rgb="FFE7E6E6"/>
      </patternFill>
    </fill>
    <fill>
      <patternFill patternType="solid">
        <fgColor rgb="FF4D738A"/>
        <bgColor indexed="64"/>
      </patternFill>
    </fill>
    <fill>
      <patternFill patternType="solid">
        <fgColor theme="6" tint="0.79998168889431442"/>
        <bgColor indexed="64"/>
      </patternFill>
    </fill>
    <fill>
      <patternFill patternType="solid">
        <fgColor rgb="FF4D738A"/>
        <bgColor theme="4" tint="0.79998168889431442"/>
      </patternFill>
    </fill>
    <fill>
      <patternFill patternType="solid">
        <fgColor rgb="FFE7E6E6"/>
        <bgColor theme="0"/>
      </patternFill>
    </fill>
    <fill>
      <patternFill patternType="solid">
        <fgColor rgb="FFFFDBAB"/>
        <bgColor indexed="64"/>
      </patternFill>
    </fill>
    <fill>
      <patternFill patternType="solid">
        <fgColor rgb="FFFFFF00"/>
        <bgColor indexed="64"/>
      </patternFill>
    </fill>
  </fills>
  <borders count="19">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s>
  <cellStyleXfs count="7">
    <xf numFmtId="0" fontId="0" fillId="0" borderId="0"/>
    <xf numFmtId="164" fontId="1" fillId="0" borderId="0" applyFont="0" applyFill="0" applyBorder="0" applyAlignment="0" applyProtection="0"/>
    <xf numFmtId="0" fontId="2" fillId="3" borderId="1" applyNumberFormat="0" applyAlignment="0" applyProtection="0"/>
    <xf numFmtId="0" fontId="4" fillId="4" borderId="0" applyNumberFormat="0" applyBorder="0" applyAlignment="0" applyProtection="0"/>
    <xf numFmtId="0" fontId="6" fillId="0" borderId="6" applyNumberFormat="0" applyFill="0" applyAlignment="0" applyProtection="0"/>
    <xf numFmtId="0" fontId="1" fillId="5" borderId="7" applyNumberFormat="0" applyFont="0" applyAlignment="0" applyProtection="0"/>
    <xf numFmtId="0" fontId="11" fillId="0" borderId="0" applyNumberFormat="0" applyFill="0" applyBorder="0" applyAlignment="0" applyProtection="0"/>
  </cellStyleXfs>
  <cellXfs count="284">
    <xf numFmtId="0" fontId="0" fillId="0" borderId="0" xfId="0"/>
    <xf numFmtId="0" fontId="12" fillId="2" borderId="2" xfId="5" applyNumberFormat="1" applyFont="1" applyFill="1" applyBorder="1" applyProtection="1"/>
    <xf numFmtId="0" fontId="15" fillId="11" borderId="2" xfId="4" applyFont="1" applyFill="1" applyBorder="1" applyAlignment="1" applyProtection="1">
      <alignment horizontal="left"/>
    </xf>
    <xf numFmtId="0" fontId="15" fillId="11" borderId="2" xfId="4" applyNumberFormat="1" applyFont="1" applyFill="1" applyBorder="1" applyProtection="1"/>
    <xf numFmtId="0" fontId="15" fillId="11" borderId="2" xfId="0" applyFont="1" applyFill="1" applyBorder="1" applyAlignment="1">
      <alignment horizontal="right" vertical="center" wrapText="1"/>
    </xf>
    <xf numFmtId="0" fontId="0" fillId="8" borderId="2" xfId="0" applyFill="1" applyBorder="1"/>
    <xf numFmtId="0" fontId="12" fillId="8" borderId="2" xfId="0" applyFont="1" applyFill="1" applyBorder="1" applyAlignment="1">
      <alignment horizontal="left" vertical="center" wrapText="1"/>
    </xf>
    <xf numFmtId="0" fontId="12" fillId="8" borderId="2" xfId="0" applyFont="1" applyFill="1" applyBorder="1" applyAlignment="1">
      <alignment horizontal="right" vertical="center" wrapText="1"/>
    </xf>
    <xf numFmtId="0" fontId="0" fillId="8" borderId="2" xfId="0" applyFill="1" applyBorder="1" applyAlignment="1">
      <alignment horizontal="right"/>
    </xf>
    <xf numFmtId="0" fontId="15" fillId="11" borderId="8" xfId="4" applyFont="1" applyFill="1" applyBorder="1" applyAlignment="1" applyProtection="1">
      <alignment horizontal="right" vertical="center" wrapText="1"/>
    </xf>
    <xf numFmtId="0" fontId="15" fillId="11" borderId="2" xfId="4" applyFont="1" applyFill="1" applyBorder="1" applyAlignment="1" applyProtection="1">
      <alignment horizontal="right" vertical="center" wrapText="1"/>
    </xf>
    <xf numFmtId="0" fontId="15" fillId="11" borderId="2" xfId="2" applyFont="1" applyFill="1" applyBorder="1" applyAlignment="1" applyProtection="1">
      <alignment horizontal="right" vertical="center" wrapText="1"/>
    </xf>
    <xf numFmtId="0" fontId="15" fillId="11" borderId="3" xfId="4" applyFont="1" applyFill="1" applyBorder="1" applyAlignment="1" applyProtection="1">
      <alignment horizontal="right" vertical="center" wrapText="1"/>
    </xf>
    <xf numFmtId="0" fontId="13" fillId="8" borderId="2" xfId="0" applyFont="1" applyFill="1" applyBorder="1" applyAlignment="1">
      <alignment horizontal="right"/>
    </xf>
    <xf numFmtId="0" fontId="12" fillId="8" borderId="2" xfId="0" applyFont="1" applyFill="1" applyBorder="1" applyAlignment="1">
      <alignment horizontal="right" vertical="center"/>
    </xf>
    <xf numFmtId="0" fontId="0" fillId="8" borderId="2" xfId="0" applyFill="1" applyBorder="1" applyAlignment="1">
      <alignment wrapText="1"/>
    </xf>
    <xf numFmtId="0" fontId="3" fillId="8" borderId="2" xfId="0" applyFont="1" applyFill="1" applyBorder="1" applyAlignment="1">
      <alignment horizontal="right"/>
    </xf>
    <xf numFmtId="0" fontId="12" fillId="8" borderId="2" xfId="5" applyNumberFormat="1" applyFont="1" applyFill="1" applyBorder="1" applyAlignment="1" applyProtection="1">
      <alignment horizontal="center"/>
    </xf>
    <xf numFmtId="0" fontId="12" fillId="12" borderId="2" xfId="5" applyNumberFormat="1" applyFont="1" applyFill="1" applyBorder="1" applyProtection="1">
      <protection locked="0"/>
    </xf>
    <xf numFmtId="164" fontId="12" fillId="12" borderId="2" xfId="5" applyNumberFormat="1" applyFont="1" applyFill="1" applyBorder="1" applyProtection="1">
      <protection locked="0"/>
    </xf>
    <xf numFmtId="164" fontId="12" fillId="12" borderId="2" xfId="1" applyFont="1" applyFill="1" applyBorder="1" applyProtection="1">
      <protection locked="0"/>
    </xf>
    <xf numFmtId="0" fontId="0" fillId="0" borderId="0" xfId="0" applyAlignment="1">
      <alignment wrapText="1"/>
    </xf>
    <xf numFmtId="0" fontId="0" fillId="2" borderId="8" xfId="0" applyFill="1" applyBorder="1"/>
    <xf numFmtId="0" fontId="12" fillId="2" borderId="10" xfId="0" applyFont="1" applyFill="1" applyBorder="1" applyAlignment="1">
      <alignment horizontal="left" vertical="center" wrapText="1"/>
    </xf>
    <xf numFmtId="0" fontId="0" fillId="2" borderId="13" xfId="0" applyFill="1" applyBorder="1" applyAlignment="1">
      <alignment wrapText="1"/>
    </xf>
    <xf numFmtId="0" fontId="0" fillId="0" borderId="13" xfId="0" applyBorder="1"/>
    <xf numFmtId="0" fontId="0" fillId="2" borderId="10" xfId="0" applyFill="1" applyBorder="1" applyAlignment="1">
      <alignment horizontal="left" wrapText="1"/>
    </xf>
    <xf numFmtId="0" fontId="12" fillId="2" borderId="10" xfId="0" applyFont="1" applyFill="1" applyBorder="1" applyAlignment="1">
      <alignment horizontal="left" wrapText="1"/>
    </xf>
    <xf numFmtId="0" fontId="8" fillId="2" borderId="10" xfId="0" applyFont="1" applyFill="1" applyBorder="1" applyAlignment="1">
      <alignment horizontal="left" vertical="center" wrapText="1"/>
    </xf>
    <xf numFmtId="0" fontId="0" fillId="0" borderId="10" xfId="0" applyBorder="1"/>
    <xf numFmtId="0" fontId="0" fillId="0" borderId="2" xfId="0" applyBorder="1" applyAlignment="1">
      <alignment horizontal="right"/>
    </xf>
    <xf numFmtId="0" fontId="0" fillId="11" borderId="2" xfId="0" applyFill="1" applyBorder="1"/>
    <xf numFmtId="0" fontId="0" fillId="11" borderId="2" xfId="0" applyFill="1" applyBorder="1" applyAlignment="1">
      <alignment horizontal="left" indent="1"/>
    </xf>
    <xf numFmtId="0" fontId="20" fillId="8" borderId="2" xfId="0" applyFont="1" applyFill="1" applyBorder="1"/>
    <xf numFmtId="0" fontId="15" fillId="13" borderId="2" xfId="4" applyFont="1" applyFill="1" applyBorder="1" applyAlignment="1" applyProtection="1"/>
    <xf numFmtId="0" fontId="13" fillId="14" borderId="2" xfId="0" applyFont="1" applyFill="1" applyBorder="1" applyAlignment="1">
      <alignment horizontal="right" vertical="center"/>
    </xf>
    <xf numFmtId="0" fontId="0" fillId="0" borderId="0" xfId="0" applyAlignment="1">
      <alignment horizontal="left"/>
    </xf>
    <xf numFmtId="0" fontId="0" fillId="2" borderId="2" xfId="0" applyFill="1" applyBorder="1" applyAlignment="1">
      <alignment wrapText="1"/>
    </xf>
    <xf numFmtId="165" fontId="0" fillId="0" borderId="2" xfId="0" applyNumberFormat="1" applyBorder="1" applyAlignment="1">
      <alignment horizontal="right"/>
    </xf>
    <xf numFmtId="0" fontId="7" fillId="11" borderId="2" xfId="0" applyFont="1" applyFill="1" applyBorder="1" applyAlignment="1">
      <alignment horizontal="right"/>
    </xf>
    <xf numFmtId="0" fontId="0" fillId="8" borderId="2" xfId="0" applyFill="1" applyBorder="1" applyAlignment="1">
      <alignment horizontal="left" wrapText="1"/>
    </xf>
    <xf numFmtId="165" fontId="0" fillId="8" borderId="2" xfId="0" applyNumberFormat="1" applyFill="1" applyBorder="1" applyAlignment="1">
      <alignment horizontal="right"/>
    </xf>
    <xf numFmtId="0" fontId="0" fillId="0" borderId="2" xfId="0" applyBorder="1"/>
    <xf numFmtId="0" fontId="0" fillId="8" borderId="2" xfId="0" applyFill="1" applyBorder="1" applyAlignment="1">
      <alignment horizontal="left"/>
    </xf>
    <xf numFmtId="1" fontId="15" fillId="0" borderId="2" xfId="4" applyNumberFormat="1" applyFont="1" applyFill="1" applyBorder="1" applyAlignment="1" applyProtection="1">
      <alignment horizontal="left"/>
    </xf>
    <xf numFmtId="0" fontId="15" fillId="11" borderId="2" xfId="4" applyNumberFormat="1" applyFont="1" applyFill="1" applyBorder="1" applyAlignment="1" applyProtection="1">
      <alignment horizontal="left" wrapText="1"/>
    </xf>
    <xf numFmtId="0" fontId="12" fillId="8" borderId="2" xfId="5" applyNumberFormat="1" applyFont="1" applyFill="1" applyBorder="1" applyAlignment="1" applyProtection="1">
      <alignment horizontal="left" vertical="center" wrapText="1"/>
    </xf>
    <xf numFmtId="0" fontId="12" fillId="2" borderId="2" xfId="5" applyNumberFormat="1" applyFont="1" applyFill="1" applyBorder="1" applyAlignment="1" applyProtection="1">
      <alignment horizontal="left" vertical="center" wrapText="1"/>
    </xf>
    <xf numFmtId="0" fontId="2" fillId="9" borderId="2" xfId="0" applyFont="1" applyFill="1" applyBorder="1" applyAlignment="1">
      <alignment horizontal="left" indent="1"/>
    </xf>
    <xf numFmtId="0" fontId="2" fillId="9" borderId="2" xfId="0" applyFont="1" applyFill="1" applyBorder="1" applyAlignment="1">
      <alignment horizontal="center"/>
    </xf>
    <xf numFmtId="0" fontId="2" fillId="9" borderId="2" xfId="0" applyFont="1" applyFill="1" applyBorder="1" applyAlignment="1">
      <alignment horizontal="left"/>
    </xf>
    <xf numFmtId="0" fontId="5" fillId="2" borderId="2" xfId="0" applyFont="1" applyFill="1" applyBorder="1" applyAlignment="1">
      <alignment horizontal="center"/>
    </xf>
    <xf numFmtId="0" fontId="15" fillId="11" borderId="2" xfId="4" applyNumberFormat="1" applyFont="1" applyFill="1" applyBorder="1" applyAlignment="1" applyProtection="1">
      <alignment horizontal="center" wrapText="1"/>
    </xf>
    <xf numFmtId="0" fontId="3" fillId="0" borderId="2" xfId="0" applyFont="1" applyBorder="1"/>
    <xf numFmtId="0" fontId="3" fillId="11" borderId="2" xfId="0" applyFont="1" applyFill="1" applyBorder="1"/>
    <xf numFmtId="0" fontId="15" fillId="11" borderId="2" xfId="0" applyFont="1" applyFill="1" applyBorder="1"/>
    <xf numFmtId="164" fontId="12" fillId="12" borderId="2" xfId="5" applyNumberFormat="1" applyFont="1" applyFill="1" applyBorder="1" applyAlignment="1" applyProtection="1">
      <alignment wrapText="1"/>
      <protection locked="0"/>
    </xf>
    <xf numFmtId="0" fontId="2" fillId="11" borderId="2" xfId="0" applyFont="1" applyFill="1" applyBorder="1"/>
    <xf numFmtId="1" fontId="0" fillId="0" borderId="2" xfId="1" applyNumberFormat="1" applyFont="1" applyBorder="1"/>
    <xf numFmtId="0" fontId="12" fillId="12" borderId="2" xfId="5" applyNumberFormat="1" applyFont="1" applyFill="1" applyBorder="1" applyAlignment="1" applyProtection="1">
      <alignment wrapText="1"/>
      <protection locked="0"/>
    </xf>
    <xf numFmtId="0" fontId="0" fillId="8" borderId="2" xfId="0" applyFill="1" applyBorder="1" applyAlignment="1">
      <alignment horizontal="right" wrapText="1"/>
    </xf>
    <xf numFmtId="165" fontId="12" fillId="8" borderId="2" xfId="5" applyNumberFormat="1" applyFont="1" applyFill="1" applyBorder="1" applyProtection="1"/>
    <xf numFmtId="0" fontId="2" fillId="11" borderId="12" xfId="0" applyFont="1" applyFill="1" applyBorder="1"/>
    <xf numFmtId="0" fontId="2" fillId="11" borderId="11" xfId="0" applyFont="1" applyFill="1" applyBorder="1"/>
    <xf numFmtId="0" fontId="4" fillId="11" borderId="12" xfId="0" applyFont="1" applyFill="1" applyBorder="1" applyAlignment="1">
      <alignment wrapText="1"/>
    </xf>
    <xf numFmtId="0" fontId="4" fillId="11" borderId="11" xfId="0" applyFont="1" applyFill="1" applyBorder="1"/>
    <xf numFmtId="166" fontId="0" fillId="0" borderId="8" xfId="1" applyNumberFormat="1" applyFont="1" applyBorder="1"/>
    <xf numFmtId="166" fontId="0" fillId="0" borderId="14" xfId="1" applyNumberFormat="1" applyFont="1" applyBorder="1"/>
    <xf numFmtId="0" fontId="5" fillId="8" borderId="9" xfId="0" applyFont="1" applyFill="1" applyBorder="1" applyAlignment="1">
      <alignment horizontal="center"/>
    </xf>
    <xf numFmtId="42" fontId="0" fillId="2" borderId="8" xfId="0" applyNumberFormat="1" applyFill="1" applyBorder="1"/>
    <xf numFmtId="0" fontId="0" fillId="2" borderId="8" xfId="0" applyFill="1" applyBorder="1" applyAlignment="1">
      <alignment wrapText="1"/>
    </xf>
    <xf numFmtId="0" fontId="0" fillId="11" borderId="2" xfId="0" applyFill="1" applyBorder="1" applyAlignment="1">
      <alignment horizontal="center"/>
    </xf>
    <xf numFmtId="0" fontId="8" fillId="8" borderId="10" xfId="0" applyFont="1" applyFill="1" applyBorder="1" applyAlignment="1">
      <alignment horizontal="left" vertical="center" wrapText="1"/>
    </xf>
    <xf numFmtId="0" fontId="0" fillId="8" borderId="8" xfId="0" applyFill="1" applyBorder="1"/>
    <xf numFmtId="0" fontId="0" fillId="2" borderId="8" xfId="0" applyFill="1" applyBorder="1" applyAlignment="1">
      <alignment horizontal="right"/>
    </xf>
    <xf numFmtId="42" fontId="0" fillId="2" borderId="14" xfId="0" applyNumberFormat="1" applyFill="1" applyBorder="1" applyAlignment="1">
      <alignment horizontal="right"/>
    </xf>
    <xf numFmtId="0" fontId="2" fillId="11" borderId="4" xfId="0" applyFont="1" applyFill="1" applyBorder="1"/>
    <xf numFmtId="0" fontId="2" fillId="11" borderId="11" xfId="0" applyFont="1" applyFill="1" applyBorder="1" applyAlignment="1">
      <alignment wrapText="1"/>
    </xf>
    <xf numFmtId="42" fontId="0" fillId="0" borderId="2" xfId="0" applyNumberFormat="1" applyBorder="1"/>
    <xf numFmtId="0" fontId="0" fillId="0" borderId="13" xfId="0" applyBorder="1" applyAlignment="1">
      <alignment wrapText="1"/>
    </xf>
    <xf numFmtId="42" fontId="0" fillId="0" borderId="3" xfId="0" applyNumberFormat="1" applyBorder="1" applyAlignment="1">
      <alignment wrapText="1"/>
    </xf>
    <xf numFmtId="0" fontId="0" fillId="0" borderId="8" xfId="0" applyBorder="1" applyAlignment="1">
      <alignment wrapText="1"/>
    </xf>
    <xf numFmtId="0" fontId="0" fillId="0" borderId="14" xfId="0" applyBorder="1" applyAlignment="1">
      <alignment wrapText="1"/>
    </xf>
    <xf numFmtId="42" fontId="0" fillId="0" borderId="3" xfId="0" applyNumberFormat="1" applyBorder="1"/>
    <xf numFmtId="0" fontId="0" fillId="0" borderId="3" xfId="0" applyBorder="1" applyAlignment="1">
      <alignment wrapText="1"/>
    </xf>
    <xf numFmtId="0" fontId="0" fillId="2" borderId="2" xfId="0" applyFill="1" applyBorder="1" applyAlignment="1">
      <alignment horizontal="right"/>
    </xf>
    <xf numFmtId="165" fontId="0" fillId="2" borderId="2" xfId="0" applyNumberFormat="1" applyFill="1" applyBorder="1" applyAlignment="1">
      <alignment horizontal="left"/>
    </xf>
    <xf numFmtId="0" fontId="0" fillId="15" borderId="2" xfId="0" applyFill="1" applyBorder="1" applyAlignment="1">
      <alignment vertical="center" wrapText="1"/>
    </xf>
    <xf numFmtId="0" fontId="21" fillId="15" borderId="2" xfId="0" applyFont="1" applyFill="1" applyBorder="1" applyAlignment="1">
      <alignment horizontal="left" wrapText="1"/>
    </xf>
    <xf numFmtId="0" fontId="0" fillId="12" borderId="2" xfId="0" applyFill="1" applyBorder="1" applyAlignment="1" applyProtection="1">
      <alignment vertical="center" wrapText="1"/>
      <protection locked="0"/>
    </xf>
    <xf numFmtId="0" fontId="0" fillId="6" borderId="2" xfId="0" applyFill="1" applyBorder="1" applyAlignment="1" applyProtection="1">
      <alignment vertical="center"/>
      <protection locked="0"/>
    </xf>
    <xf numFmtId="0" fontId="0" fillId="8" borderId="3" xfId="0" applyFill="1" applyBorder="1"/>
    <xf numFmtId="0" fontId="0" fillId="8" borderId="5" xfId="0" applyFill="1" applyBorder="1"/>
    <xf numFmtId="0" fontId="0" fillId="8" borderId="4" xfId="0" applyFill="1" applyBorder="1"/>
    <xf numFmtId="49" fontId="0" fillId="8" borderId="2" xfId="0" applyNumberFormat="1" applyFill="1" applyBorder="1" applyAlignment="1">
      <alignment horizontal="right"/>
    </xf>
    <xf numFmtId="49" fontId="13" fillId="8" borderId="2" xfId="0" applyNumberFormat="1" applyFont="1" applyFill="1" applyBorder="1" applyAlignment="1">
      <alignment horizontal="right"/>
    </xf>
    <xf numFmtId="49" fontId="12" fillId="8" borderId="2" xfId="0" applyNumberFormat="1" applyFont="1" applyFill="1" applyBorder="1" applyAlignment="1">
      <alignment horizontal="right"/>
    </xf>
    <xf numFmtId="0" fontId="12" fillId="6" borderId="2" xfId="0" applyFont="1" applyFill="1" applyBorder="1" applyProtection="1">
      <protection locked="0"/>
    </xf>
    <xf numFmtId="0" fontId="12" fillId="6" borderId="2" xfId="0" applyFont="1" applyFill="1" applyBorder="1" applyAlignment="1" applyProtection="1">
      <alignment vertical="center"/>
      <protection locked="0"/>
    </xf>
    <xf numFmtId="0" fontId="12" fillId="12" borderId="2" xfId="0" applyFont="1" applyFill="1" applyBorder="1" applyAlignment="1" applyProtection="1">
      <alignment horizontal="right" vertical="center" wrapText="1"/>
      <protection locked="0"/>
    </xf>
    <xf numFmtId="165" fontId="12" fillId="12" borderId="2" xfId="5" applyNumberFormat="1" applyFont="1" applyFill="1" applyBorder="1" applyProtection="1">
      <protection locked="0"/>
    </xf>
    <xf numFmtId="0" fontId="0" fillId="12" borderId="2" xfId="0" applyFill="1" applyBorder="1" applyAlignment="1" applyProtection="1">
      <alignment horizontal="left" vertical="center"/>
      <protection locked="0"/>
    </xf>
    <xf numFmtId="0" fontId="0" fillId="12" borderId="2" xfId="0" applyFill="1" applyBorder="1" applyAlignment="1" applyProtection="1">
      <alignment horizontal="left" vertical="top"/>
      <protection locked="0"/>
    </xf>
    <xf numFmtId="0" fontId="0" fillId="12" borderId="2" xfId="0" applyFill="1" applyBorder="1" applyAlignment="1" applyProtection="1">
      <alignment horizontal="left"/>
      <protection locked="0"/>
    </xf>
    <xf numFmtId="0" fontId="12" fillId="12" borderId="2" xfId="0" applyFont="1" applyFill="1" applyBorder="1" applyAlignment="1" applyProtection="1">
      <alignment wrapText="1"/>
      <protection locked="0"/>
    </xf>
    <xf numFmtId="164" fontId="12" fillId="10" borderId="2" xfId="1" applyFont="1" applyFill="1" applyBorder="1" applyAlignment="1" applyProtection="1">
      <alignment horizontal="left" vertical="center" wrapText="1"/>
    </xf>
    <xf numFmtId="1" fontId="13" fillId="0" borderId="2" xfId="0" applyNumberFormat="1" applyFont="1" applyBorder="1" applyAlignment="1">
      <alignment horizontal="left" vertical="center"/>
    </xf>
    <xf numFmtId="0" fontId="15" fillId="11" borderId="4" xfId="0" applyFont="1" applyFill="1" applyBorder="1" applyAlignment="1">
      <alignment horizontal="right" vertical="center" wrapText="1"/>
    </xf>
    <xf numFmtId="0" fontId="12" fillId="15" borderId="2" xfId="0" applyFont="1" applyFill="1" applyBorder="1" applyAlignment="1">
      <alignment vertical="center" wrapText="1"/>
    </xf>
    <xf numFmtId="1" fontId="12" fillId="0" borderId="2" xfId="0" applyNumberFormat="1" applyFont="1" applyBorder="1" applyAlignment="1">
      <alignment horizontal="left" vertical="center"/>
    </xf>
    <xf numFmtId="0" fontId="17" fillId="2" borderId="8" xfId="0" applyFont="1" applyFill="1" applyBorder="1" applyAlignment="1">
      <alignment horizontal="right" vertical="center" wrapText="1"/>
    </xf>
    <xf numFmtId="0" fontId="17" fillId="2" borderId="9" xfId="0" applyFont="1" applyFill="1" applyBorder="1" applyAlignment="1">
      <alignment vertical="center" wrapText="1"/>
    </xf>
    <xf numFmtId="0" fontId="17" fillId="2" borderId="2" xfId="0" applyFont="1" applyFill="1" applyBorder="1" applyAlignment="1">
      <alignment vertical="center" wrapText="1"/>
    </xf>
    <xf numFmtId="0" fontId="0" fillId="8" borderId="2" xfId="0" applyFill="1" applyBorder="1" applyAlignment="1">
      <alignment horizontal="right" vertical="center"/>
    </xf>
    <xf numFmtId="0" fontId="0" fillId="12" borderId="2" xfId="0" applyFill="1" applyBorder="1" applyAlignment="1">
      <alignment vertical="center"/>
    </xf>
    <xf numFmtId="0" fontId="13" fillId="8" borderId="2" xfId="0" applyFont="1" applyFill="1" applyBorder="1" applyAlignment="1">
      <alignment horizontal="right" vertical="center" wrapText="1"/>
    </xf>
    <xf numFmtId="0" fontId="15" fillId="11" borderId="8" xfId="0" applyFont="1" applyFill="1" applyBorder="1" applyAlignment="1">
      <alignment horizontal="right" vertical="center" wrapText="1"/>
    </xf>
    <xf numFmtId="0" fontId="17" fillId="11" borderId="2" xfId="0" applyFont="1" applyFill="1" applyBorder="1" applyAlignment="1">
      <alignment horizontal="right" vertical="center" wrapText="1"/>
    </xf>
    <xf numFmtId="164" fontId="12" fillId="8" borderId="2" xfId="1" applyFont="1" applyFill="1" applyBorder="1" applyAlignment="1" applyProtection="1">
      <alignment horizontal="left" vertical="center" wrapText="1"/>
    </xf>
    <xf numFmtId="0" fontId="12" fillId="15" borderId="2" xfId="0" applyFont="1" applyFill="1" applyBorder="1" applyAlignment="1">
      <alignment horizontal="left" vertical="center" wrapText="1"/>
    </xf>
    <xf numFmtId="0" fontId="12" fillId="11"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8" borderId="2" xfId="0" applyFont="1" applyFill="1" applyBorder="1"/>
    <xf numFmtId="1" fontId="12" fillId="8" borderId="2" xfId="0" applyNumberFormat="1" applyFont="1" applyFill="1" applyBorder="1"/>
    <xf numFmtId="1" fontId="12" fillId="8" borderId="2" xfId="0" applyNumberFormat="1" applyFont="1" applyFill="1" applyBorder="1" applyAlignment="1">
      <alignment horizontal="left" vertical="center" wrapText="1"/>
    </xf>
    <xf numFmtId="0" fontId="13" fillId="8" borderId="2" xfId="0" applyFont="1" applyFill="1" applyBorder="1" applyAlignment="1">
      <alignment horizontal="right" vertical="center"/>
    </xf>
    <xf numFmtId="0" fontId="10" fillId="8" borderId="2" xfId="0" applyFont="1" applyFill="1" applyBorder="1" applyAlignment="1">
      <alignment horizontal="right" vertical="center" wrapText="1"/>
    </xf>
    <xf numFmtId="0" fontId="0" fillId="8" borderId="2" xfId="0" applyFill="1" applyBorder="1" applyAlignment="1">
      <alignment horizontal="right" vertical="center" wrapText="1"/>
    </xf>
    <xf numFmtId="0" fontId="12" fillId="2" borderId="2" xfId="0" applyFont="1" applyFill="1" applyBorder="1"/>
    <xf numFmtId="0" fontId="17" fillId="11" borderId="3" xfId="0" applyFont="1" applyFill="1" applyBorder="1" applyAlignment="1">
      <alignment vertical="center" wrapText="1"/>
    </xf>
    <xf numFmtId="0" fontId="12" fillId="8" borderId="2" xfId="0" applyFont="1" applyFill="1" applyBorder="1" applyAlignment="1">
      <alignment wrapText="1"/>
    </xf>
    <xf numFmtId="0" fontId="17" fillId="11" borderId="5" xfId="0" applyFont="1" applyFill="1" applyBorder="1" applyAlignment="1">
      <alignment vertical="center" wrapText="1"/>
    </xf>
    <xf numFmtId="0" fontId="12" fillId="8" borderId="2" xfId="0" applyFont="1" applyFill="1" applyBorder="1" applyAlignment="1">
      <alignment horizontal="right" wrapText="1"/>
    </xf>
    <xf numFmtId="0" fontId="13" fillId="8" borderId="2" xfId="0" applyFont="1" applyFill="1" applyBorder="1" applyAlignment="1">
      <alignment horizontal="right" wrapText="1"/>
    </xf>
    <xf numFmtId="164" fontId="12" fillId="8" borderId="2" xfId="5" applyNumberFormat="1" applyFont="1" applyFill="1" applyBorder="1" applyAlignment="1" applyProtection="1">
      <alignment wrapText="1"/>
    </xf>
    <xf numFmtId="1" fontId="12" fillId="12" borderId="2" xfId="0" applyNumberFormat="1" applyFont="1" applyFill="1" applyBorder="1" applyAlignment="1">
      <alignment horizontal="left" vertical="center" wrapText="1"/>
    </xf>
    <xf numFmtId="1" fontId="0" fillId="0" borderId="2" xfId="0" applyNumberFormat="1" applyBorder="1" applyAlignment="1">
      <alignment horizontal="left" vertical="center"/>
    </xf>
    <xf numFmtId="0" fontId="0" fillId="2" borderId="0" xfId="0" applyFill="1"/>
    <xf numFmtId="0" fontId="14" fillId="2" borderId="0" xfId="0" applyFont="1" applyFill="1"/>
    <xf numFmtId="0" fontId="14" fillId="0" borderId="0" xfId="0" applyFont="1"/>
    <xf numFmtId="0" fontId="0" fillId="7" borderId="0" xfId="0" applyFill="1"/>
    <xf numFmtId="0" fontId="14" fillId="0" borderId="0" xfId="0" applyFont="1" applyAlignment="1">
      <alignment horizontal="right" vertical="center" wrapText="1"/>
    </xf>
    <xf numFmtId="0" fontId="0" fillId="2" borderId="0" xfId="0" applyFill="1" applyAlignment="1">
      <alignment wrapText="1"/>
    </xf>
    <xf numFmtId="0" fontId="0" fillId="2" borderId="0" xfId="0" applyFill="1" applyAlignment="1">
      <alignment horizontal="left" vertical="center" wrapText="1"/>
    </xf>
    <xf numFmtId="0" fontId="12" fillId="8" borderId="2" xfId="0" applyFont="1" applyFill="1" applyBorder="1" applyAlignment="1" applyProtection="1">
      <alignment vertical="center" wrapText="1"/>
      <protection locked="0"/>
    </xf>
    <xf numFmtId="0" fontId="0" fillId="8" borderId="3" xfId="0" applyFill="1" applyBorder="1" applyAlignment="1">
      <alignment horizontal="left" indent="1"/>
    </xf>
    <xf numFmtId="0" fontId="0" fillId="8" borderId="3" xfId="0" applyFill="1" applyBorder="1" applyAlignment="1">
      <alignment horizontal="left"/>
    </xf>
    <xf numFmtId="0" fontId="0" fillId="8" borderId="16" xfId="0" applyFill="1" applyBorder="1"/>
    <xf numFmtId="0" fontId="0" fillId="8" borderId="9" xfId="0" applyFill="1" applyBorder="1"/>
    <xf numFmtId="0" fontId="0" fillId="8" borderId="15" xfId="0" applyFill="1" applyBorder="1"/>
    <xf numFmtId="0" fontId="23" fillId="11" borderId="8" xfId="6" applyFont="1" applyFill="1" applyBorder="1" applyAlignment="1" applyProtection="1">
      <alignment horizontal="right" vertical="center" wrapText="1"/>
      <protection locked="0"/>
    </xf>
    <xf numFmtId="0" fontId="0" fillId="2" borderId="0" xfId="0" applyFill="1" applyProtection="1">
      <protection locked="0"/>
    </xf>
    <xf numFmtId="0" fontId="17" fillId="11" borderId="5" xfId="0" applyFont="1" applyFill="1" applyBorder="1" applyAlignment="1" applyProtection="1">
      <alignment vertical="center" wrapText="1"/>
      <protection locked="0"/>
    </xf>
    <xf numFmtId="1" fontId="12" fillId="0" borderId="2" xfId="0" applyNumberFormat="1" applyFont="1" applyBorder="1" applyAlignment="1" applyProtection="1">
      <alignment horizontal="left" vertical="center"/>
      <protection locked="0"/>
    </xf>
    <xf numFmtId="0" fontId="0" fillId="0" borderId="0" xfId="0" applyProtection="1">
      <protection locked="0"/>
    </xf>
    <xf numFmtId="0" fontId="17" fillId="11" borderId="2" xfId="0" applyFont="1" applyFill="1" applyBorder="1" applyAlignment="1" applyProtection="1">
      <alignment horizontal="right" vertical="center" wrapText="1"/>
      <protection locked="0"/>
    </xf>
    <xf numFmtId="164" fontId="12" fillId="8" borderId="2" xfId="5" applyNumberFormat="1" applyFont="1" applyFill="1" applyBorder="1" applyProtection="1"/>
    <xf numFmtId="0" fontId="0" fillId="15" borderId="2" xfId="0" applyFill="1" applyBorder="1" applyAlignment="1">
      <alignment horizontal="left" wrapText="1"/>
    </xf>
    <xf numFmtId="0" fontId="0" fillId="2" borderId="3" xfId="0" applyFill="1" applyBorder="1" applyAlignment="1">
      <alignment horizontal="center" vertical="center" wrapText="1"/>
    </xf>
    <xf numFmtId="0" fontId="15" fillId="8" borderId="10"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11" borderId="3" xfId="0" applyFont="1" applyFill="1" applyBorder="1" applyAlignment="1" applyProtection="1">
      <alignment horizontal="right" vertical="center" wrapText="1"/>
      <protection locked="0"/>
    </xf>
    <xf numFmtId="0" fontId="12" fillId="2" borderId="8"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15" borderId="2" xfId="0" applyFont="1" applyFill="1" applyBorder="1" applyAlignment="1" applyProtection="1">
      <alignment vertical="center" wrapText="1"/>
      <protection locked="0"/>
    </xf>
    <xf numFmtId="0" fontId="12" fillId="8" borderId="2" xfId="0" applyFont="1" applyFill="1" applyBorder="1" applyAlignment="1">
      <alignment horizontal="center" vertical="center" wrapText="1"/>
    </xf>
    <xf numFmtId="0" fontId="0" fillId="2" borderId="14" xfId="0" applyFill="1" applyBorder="1"/>
    <xf numFmtId="0" fontId="0" fillId="2" borderId="13" xfId="0" applyFill="1" applyBorder="1" applyAlignment="1">
      <alignment vertical="center" wrapText="1"/>
    </xf>
    <xf numFmtId="0" fontId="0" fillId="15" borderId="2" xfId="0" applyFill="1" applyBorder="1" applyAlignment="1">
      <alignment horizontal="left" vertical="center" wrapText="1"/>
    </xf>
    <xf numFmtId="0" fontId="15" fillId="11" borderId="2" xfId="4" applyFont="1" applyFill="1" applyBorder="1" applyAlignment="1" applyProtection="1">
      <alignment horizontal="right" vertical="center" wrapText="1"/>
      <protection locked="0"/>
    </xf>
    <xf numFmtId="0" fontId="17" fillId="2" borderId="8" xfId="0" applyFont="1" applyFill="1" applyBorder="1" applyAlignment="1" applyProtection="1">
      <alignment vertical="center"/>
      <protection locked="0"/>
    </xf>
    <xf numFmtId="0" fontId="17" fillId="2" borderId="9" xfId="0" applyFont="1" applyFill="1" applyBorder="1" applyAlignment="1" applyProtection="1">
      <alignment vertical="center"/>
      <protection locked="0"/>
    </xf>
    <xf numFmtId="0" fontId="17" fillId="2" borderId="10" xfId="0" applyFont="1" applyFill="1" applyBorder="1" applyAlignment="1" applyProtection="1">
      <alignment vertical="center"/>
      <protection locked="0"/>
    </xf>
    <xf numFmtId="0" fontId="0" fillId="2" borderId="14" xfId="0" applyFill="1" applyBorder="1" applyAlignment="1">
      <alignment horizontal="right"/>
    </xf>
    <xf numFmtId="0" fontId="15" fillId="11" borderId="2" xfId="0" applyFont="1" applyFill="1" applyBorder="1" applyAlignment="1" applyProtection="1">
      <alignment horizontal="right" vertical="center" wrapText="1"/>
      <protection locked="0"/>
    </xf>
    <xf numFmtId="0" fontId="0" fillId="0" borderId="17" xfId="0" applyBorder="1"/>
    <xf numFmtId="0" fontId="0" fillId="0" borderId="9" xfId="0" applyBorder="1"/>
    <xf numFmtId="0" fontId="0" fillId="16" borderId="2" xfId="0" applyFill="1" applyBorder="1"/>
    <xf numFmtId="1" fontId="0" fillId="0" borderId="8" xfId="0" applyNumberFormat="1" applyBorder="1"/>
    <xf numFmtId="0" fontId="0" fillId="0" borderId="3" xfId="0" applyBorder="1"/>
    <xf numFmtId="1" fontId="0" fillId="0" borderId="3" xfId="1" applyNumberFormat="1" applyFont="1" applyBorder="1"/>
    <xf numFmtId="1" fontId="0" fillId="0" borderId="14" xfId="0" applyNumberFormat="1" applyBorder="1"/>
    <xf numFmtId="0" fontId="0" fillId="16" borderId="0" xfId="0" applyFill="1"/>
    <xf numFmtId="0" fontId="0" fillId="16" borderId="0" xfId="0" applyFill="1" applyAlignment="1">
      <alignment wrapText="1"/>
    </xf>
    <xf numFmtId="0" fontId="3" fillId="16" borderId="0" xfId="0" applyFont="1" applyFill="1"/>
    <xf numFmtId="0" fontId="0" fillId="16" borderId="18" xfId="0" applyFill="1" applyBorder="1"/>
    <xf numFmtId="0" fontId="12" fillId="8" borderId="3"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5" fillId="11" borderId="8" xfId="0" applyFont="1" applyFill="1" applyBorder="1" applyAlignment="1">
      <alignment horizontal="left" vertical="center" wrapText="1"/>
    </xf>
    <xf numFmtId="0" fontId="15" fillId="11" borderId="9" xfId="0" applyFont="1" applyFill="1" applyBorder="1" applyAlignment="1">
      <alignment horizontal="left" vertical="center" wrapText="1"/>
    </xf>
    <xf numFmtId="0" fontId="15" fillId="11" borderId="10" xfId="0" applyFont="1" applyFill="1" applyBorder="1" applyAlignment="1">
      <alignment horizontal="left" vertical="center" wrapText="1"/>
    </xf>
    <xf numFmtId="0" fontId="12" fillId="11" borderId="3"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2" fillId="2" borderId="2" xfId="0" applyFont="1" applyFill="1" applyBorder="1" applyAlignment="1" applyProtection="1">
      <alignment horizontal="center" wrapText="1"/>
      <protection locked="0"/>
    </xf>
    <xf numFmtId="0" fontId="22" fillId="8" borderId="2" xfId="6" applyFont="1" applyFill="1" applyBorder="1" applyAlignment="1" applyProtection="1">
      <alignment horizontal="center" wrapText="1"/>
      <protection locked="0"/>
    </xf>
    <xf numFmtId="0" fontId="17" fillId="2" borderId="2" xfId="0" applyFont="1" applyFill="1" applyBorder="1" applyAlignment="1" applyProtection="1">
      <alignment horizontal="center" vertical="center" wrapText="1"/>
      <protection locked="0"/>
    </xf>
    <xf numFmtId="0" fontId="15" fillId="11" borderId="8" xfId="0" applyFont="1" applyFill="1" applyBorder="1" applyAlignment="1" applyProtection="1">
      <alignment horizontal="left" vertical="center" wrapText="1"/>
      <protection locked="0"/>
    </xf>
    <xf numFmtId="0" fontId="15" fillId="11" borderId="9" xfId="0" applyFont="1" applyFill="1" applyBorder="1" applyAlignment="1" applyProtection="1">
      <alignment horizontal="left" vertical="center" wrapText="1"/>
      <protection locked="0"/>
    </xf>
    <xf numFmtId="0" fontId="15" fillId="11" borderId="10" xfId="0" applyFont="1" applyFill="1" applyBorder="1" applyAlignment="1" applyProtection="1">
      <alignment horizontal="left" vertical="center" wrapText="1"/>
      <protection locked="0"/>
    </xf>
    <xf numFmtId="0" fontId="12" fillId="2" borderId="2" xfId="0" applyFont="1" applyFill="1" applyBorder="1" applyAlignment="1">
      <alignment horizontal="center" wrapText="1"/>
    </xf>
    <xf numFmtId="0" fontId="12" fillId="8" borderId="2" xfId="0" applyFont="1" applyFill="1" applyBorder="1" applyAlignment="1">
      <alignment horizontal="center"/>
    </xf>
    <xf numFmtId="0" fontId="12" fillId="8"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11" borderId="2" xfId="4" applyFont="1" applyFill="1" applyBorder="1" applyAlignment="1" applyProtection="1">
      <alignment horizontal="left" vertical="center"/>
    </xf>
    <xf numFmtId="0" fontId="17" fillId="11" borderId="2" xfId="0" applyFont="1" applyFill="1" applyBorder="1" applyAlignment="1">
      <alignment horizontal="center" vertical="center" wrapText="1"/>
    </xf>
    <xf numFmtId="0" fontId="15" fillId="11" borderId="2" xfId="0" applyFont="1" applyFill="1" applyBorder="1" applyAlignment="1">
      <alignment horizontal="left" vertical="center"/>
    </xf>
    <xf numFmtId="0" fontId="0" fillId="2" borderId="2" xfId="0" applyFill="1" applyBorder="1" applyAlignment="1">
      <alignment horizontal="center" wrapText="1"/>
    </xf>
    <xf numFmtId="0" fontId="9" fillId="2" borderId="2" xfId="2" applyFont="1" applyFill="1" applyBorder="1" applyAlignment="1" applyProtection="1">
      <alignment horizontal="center" vertical="center"/>
    </xf>
    <xf numFmtId="0" fontId="9" fillId="8" borderId="2" xfId="0" applyFont="1" applyFill="1" applyBorder="1" applyAlignment="1">
      <alignment horizontal="left" vertical="center"/>
    </xf>
    <xf numFmtId="0" fontId="15" fillId="2" borderId="2" xfId="2" applyFont="1" applyFill="1" applyBorder="1" applyAlignment="1" applyProtection="1">
      <alignment horizontal="center" vertical="center" wrapText="1"/>
    </xf>
    <xf numFmtId="0" fontId="17" fillId="11" borderId="3"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16" fillId="2" borderId="2" xfId="0" applyFont="1" applyFill="1" applyBorder="1" applyAlignment="1">
      <alignment horizontal="center"/>
    </xf>
    <xf numFmtId="0" fontId="14" fillId="11" borderId="2" xfId="0" applyFont="1" applyFill="1" applyBorder="1" applyAlignment="1">
      <alignment horizontal="center"/>
    </xf>
    <xf numFmtId="0" fontId="12" fillId="8" borderId="3" xfId="0" applyFont="1" applyFill="1" applyBorder="1" applyAlignment="1">
      <alignment horizontal="center"/>
    </xf>
    <xf numFmtId="0" fontId="12" fillId="8" borderId="5" xfId="0" applyFont="1" applyFill="1" applyBorder="1" applyAlignment="1">
      <alignment horizontal="center"/>
    </xf>
    <xf numFmtId="0" fontId="12" fillId="8" borderId="4" xfId="0" applyFont="1" applyFill="1" applyBorder="1" applyAlignment="1">
      <alignment horizont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0" fillId="0" borderId="2" xfId="0" applyBorder="1"/>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0" fillId="8" borderId="2" xfId="0" applyFill="1" applyBorder="1" applyAlignment="1">
      <alignment horizontal="right" vertical="center" wrapText="1"/>
    </xf>
    <xf numFmtId="0" fontId="18" fillId="9" borderId="8" xfId="0" applyFont="1" applyFill="1" applyBorder="1" applyAlignment="1">
      <alignment horizontal="center"/>
    </xf>
    <xf numFmtId="0" fontId="18" fillId="9" borderId="9" xfId="0" applyFont="1" applyFill="1" applyBorder="1" applyAlignment="1">
      <alignment horizontal="center"/>
    </xf>
    <xf numFmtId="0" fontId="18" fillId="9" borderId="10" xfId="0" applyFont="1" applyFill="1" applyBorder="1" applyAlignment="1">
      <alignment horizontal="center"/>
    </xf>
    <xf numFmtId="0" fontId="17" fillId="11" borderId="3" xfId="0" applyFont="1" applyFill="1" applyBorder="1" applyAlignment="1">
      <alignment horizontal="right" vertical="center" wrapText="1"/>
    </xf>
    <xf numFmtId="0" fontId="17" fillId="11" borderId="5" xfId="0" applyFont="1" applyFill="1" applyBorder="1" applyAlignment="1">
      <alignment horizontal="right" vertical="center" wrapText="1"/>
    </xf>
    <xf numFmtId="0" fontId="17" fillId="11" borderId="11" xfId="0" applyFont="1" applyFill="1" applyBorder="1" applyAlignment="1">
      <alignment horizontal="right" vertical="center" wrapText="1"/>
    </xf>
    <xf numFmtId="0" fontId="12" fillId="8" borderId="2" xfId="0" applyFont="1" applyFill="1" applyBorder="1" applyAlignment="1">
      <alignment horizontal="center" wrapText="1"/>
    </xf>
    <xf numFmtId="0" fontId="12" fillId="2" borderId="8"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7" fillId="11" borderId="3" xfId="0" applyFont="1" applyFill="1" applyBorder="1" applyAlignment="1" applyProtection="1">
      <alignment horizontal="center" vertical="center"/>
      <protection locked="0"/>
    </xf>
    <xf numFmtId="0" fontId="17" fillId="11" borderId="5" xfId="0" applyFont="1" applyFill="1" applyBorder="1" applyAlignment="1" applyProtection="1">
      <alignment horizontal="center" vertical="center"/>
      <protection locked="0"/>
    </xf>
    <xf numFmtId="0" fontId="17" fillId="11" borderId="4" xfId="0" applyFont="1" applyFill="1" applyBorder="1" applyAlignment="1" applyProtection="1">
      <alignment horizontal="center" vertical="center"/>
      <protection locked="0"/>
    </xf>
    <xf numFmtId="0" fontId="0" fillId="0" borderId="2" xfId="0" applyBorder="1" applyAlignment="1">
      <alignment horizontal="center"/>
    </xf>
    <xf numFmtId="0" fontId="7" fillId="11" borderId="2" xfId="0" applyFont="1" applyFill="1"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11" borderId="3" xfId="0" applyFill="1" applyBorder="1" applyAlignment="1">
      <alignment horizontal="center"/>
    </xf>
    <xf numFmtId="0" fontId="0" fillId="11" borderId="5" xfId="0" applyFill="1" applyBorder="1" applyAlignment="1">
      <alignment horizontal="center"/>
    </xf>
    <xf numFmtId="0" fontId="0" fillId="11" borderId="4" xfId="0" applyFill="1" applyBorder="1" applyAlignment="1">
      <alignment horizontal="center"/>
    </xf>
    <xf numFmtId="0" fontId="0" fillId="8" borderId="8" xfId="0" applyFill="1" applyBorder="1" applyAlignment="1">
      <alignment horizontal="left" vertical="top"/>
    </xf>
    <xf numFmtId="0" fontId="0" fillId="8" borderId="9" xfId="0" applyFill="1" applyBorder="1" applyAlignment="1">
      <alignment horizontal="left" vertical="top"/>
    </xf>
    <xf numFmtId="0" fontId="0" fillId="8" borderId="10" xfId="0" applyFill="1" applyBorder="1" applyAlignment="1">
      <alignment horizontal="left" vertical="top"/>
    </xf>
    <xf numFmtId="0" fontId="0" fillId="11" borderId="8" xfId="0" applyFill="1" applyBorder="1" applyAlignment="1">
      <alignment horizontal="center"/>
    </xf>
    <xf numFmtId="0" fontId="0" fillId="11" borderId="9" xfId="0" applyFill="1" applyBorder="1" applyAlignment="1">
      <alignment horizontal="center"/>
    </xf>
    <xf numFmtId="0" fontId="0" fillId="11" borderId="10" xfId="0" applyFill="1" applyBorder="1" applyAlignment="1">
      <alignment horizontal="center"/>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0" fillId="11" borderId="2" xfId="0" applyFill="1" applyBorder="1" applyAlignment="1">
      <alignment horizontal="center"/>
    </xf>
    <xf numFmtId="0" fontId="7" fillId="11" borderId="8" xfId="0" applyFont="1" applyFill="1" applyBorder="1" applyAlignment="1">
      <alignment horizontal="left"/>
    </xf>
    <xf numFmtId="0" fontId="7" fillId="11" borderId="10" xfId="0" applyFont="1" applyFill="1" applyBorder="1" applyAlignment="1">
      <alignment horizontal="left"/>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2" borderId="2" xfId="0" applyFill="1" applyBorder="1" applyAlignment="1">
      <alignment horizontal="center"/>
    </xf>
    <xf numFmtId="0" fontId="15" fillId="11" borderId="2" xfId="0" applyFont="1" applyFill="1" applyBorder="1" applyAlignment="1">
      <alignment horizontal="center"/>
    </xf>
    <xf numFmtId="0" fontId="15" fillId="13" borderId="2" xfId="4" applyFont="1" applyFill="1" applyBorder="1" applyAlignment="1" applyProtection="1">
      <alignment horizontal="left"/>
    </xf>
    <xf numFmtId="0" fontId="0" fillId="8" borderId="2" xfId="0" applyFill="1" applyBorder="1" applyAlignment="1">
      <alignment horizontal="left"/>
    </xf>
    <xf numFmtId="0" fontId="0" fillId="8" borderId="2" xfId="0" applyFill="1" applyBorder="1" applyAlignment="1">
      <alignment horizontal="center"/>
    </xf>
    <xf numFmtId="0" fontId="19" fillId="11" borderId="2" xfId="3" applyNumberFormat="1" applyFont="1" applyFill="1" applyBorder="1" applyAlignment="1" applyProtection="1">
      <alignment horizontal="center" vertical="center"/>
    </xf>
    <xf numFmtId="0" fontId="15" fillId="13" borderId="2" xfId="4" applyFont="1" applyFill="1" applyBorder="1" applyAlignment="1" applyProtection="1">
      <alignment horizontal="center"/>
    </xf>
    <xf numFmtId="0" fontId="8" fillId="8" borderId="2" xfId="0" applyFont="1" applyFill="1" applyBorder="1" applyAlignment="1">
      <alignment horizontal="left"/>
    </xf>
    <xf numFmtId="0" fontId="0" fillId="2" borderId="2" xfId="0" applyFill="1" applyBorder="1" applyAlignment="1">
      <alignment horizontal="center" vertical="center" wrapText="1"/>
    </xf>
    <xf numFmtId="0" fontId="0" fillId="0" borderId="3" xfId="0" applyBorder="1" applyAlignment="1">
      <alignment horizontal="center"/>
    </xf>
    <xf numFmtId="0" fontId="0" fillId="0" borderId="5" xfId="0" applyBorder="1" applyAlignment="1">
      <alignment horizontal="center"/>
    </xf>
    <xf numFmtId="0" fontId="0" fillId="8" borderId="11" xfId="0" applyFill="1" applyBorder="1" applyAlignment="1">
      <alignment horizontal="center"/>
    </xf>
    <xf numFmtId="0" fontId="0" fillId="8" borderId="15" xfId="0" applyFill="1" applyBorder="1" applyAlignment="1">
      <alignment horizontal="center"/>
    </xf>
    <xf numFmtId="0" fontId="0" fillId="8" borderId="12" xfId="0" applyFill="1" applyBorder="1" applyAlignment="1">
      <alignment horizontal="center"/>
    </xf>
  </cellXfs>
  <cellStyles count="7">
    <cellStyle name="Accent1" xfId="3" builtinId="29"/>
    <cellStyle name="Check Cell" xfId="2" builtinId="23"/>
    <cellStyle name="Currency" xfId="1" builtinId="4"/>
    <cellStyle name="Heading 1" xfId="4" builtinId="16"/>
    <cellStyle name="Hyperlink" xfId="6" builtinId="8"/>
    <cellStyle name="Normal" xfId="0" builtinId="0"/>
    <cellStyle name="Note" xfId="5" builtinId="10"/>
  </cellStyles>
  <dxfs count="1190">
    <dxf>
      <font>
        <color theme="0" tint="-4.9989318521683403E-2"/>
      </font>
      <fill>
        <patternFill patternType="solid">
          <fgColor theme="0"/>
          <bgColor theme="0" tint="-0.24994659260841701"/>
        </patternFill>
      </fill>
      <border>
        <left/>
        <bottom/>
        <vertical/>
        <horizontal/>
      </border>
    </dxf>
    <dxf>
      <font>
        <color theme="0" tint="-4.9989318521683403E-2"/>
      </font>
      <fill>
        <patternFill patternType="solid">
          <fgColor theme="0"/>
          <bgColor theme="0" tint="-0.24994659260841701"/>
        </patternFill>
      </fill>
      <border>
        <left/>
        <bottom/>
        <vertical/>
        <horizontal/>
      </border>
    </dxf>
    <dxf>
      <font>
        <color theme="0" tint="-4.9989318521683403E-2"/>
      </font>
      <fill>
        <patternFill patternType="solid">
          <fgColor theme="0"/>
          <bgColor theme="0" tint="-0.24994659260841701"/>
        </patternFill>
      </fill>
      <border>
        <left/>
        <bottom/>
        <vertical/>
        <horizontal/>
      </border>
    </dxf>
    <dxf>
      <font>
        <color theme="0" tint="-4.9989318521683403E-2"/>
      </font>
      <fill>
        <patternFill patternType="solid">
          <fgColor theme="0"/>
          <bgColor theme="0" tint="-0.24994659260841701"/>
        </patternFill>
      </fill>
      <border>
        <left/>
        <bottom/>
        <vertical/>
        <horizontal/>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bgColor theme="0" tint="-0.34998626667073579"/>
        </patternFill>
      </fill>
    </dxf>
    <dxf>
      <fill>
        <patternFill>
          <bgColor theme="5" tint="0.79998168889431442"/>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theme="0"/>
      </font>
      <fill>
        <patternFill>
          <bgColor theme="0" tint="-0.34998626667073579"/>
        </patternFill>
      </fill>
    </dxf>
    <dxf>
      <font>
        <color theme="0"/>
      </font>
      <fill>
        <patternFill>
          <bgColor theme="0"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theme="0" tint="-0.34998626667073579"/>
        </patternFill>
      </fill>
    </dxf>
    <dxf>
      <font>
        <color theme="1"/>
      </font>
      <fill>
        <patternFill>
          <bgColor theme="5" tint="0.79998168889431442"/>
        </patternFill>
      </fill>
    </dxf>
    <dxf>
      <font>
        <color theme="0"/>
      </font>
      <fill>
        <patternFill>
          <bgColor theme="0" tint="-0.34998626667073579"/>
        </patternFill>
      </fill>
    </dxf>
    <dxf>
      <font>
        <color theme="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ill>
        <patternFill>
          <bgColor rgb="FFF2DCDB"/>
        </patternFill>
      </fill>
    </dxf>
    <dxf>
      <font>
        <color rgb="FF000000"/>
      </font>
      <fill>
        <patternFill>
          <bgColor rgb="FFF2DCDB"/>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ont>
        <color rgb="FFFFFFFF"/>
      </font>
      <fill>
        <patternFill>
          <bgColor rgb="FFA6A6A6"/>
        </patternFill>
      </fill>
    </dxf>
    <dxf>
      <font>
        <color rgb="FF000000"/>
      </font>
      <fill>
        <patternFill>
          <bgColor rgb="FFF2DCDB"/>
        </patternFill>
      </fill>
    </dxf>
    <dxf>
      <font>
        <color rgb="FF000000"/>
      </font>
      <fill>
        <patternFill>
          <bgColor rgb="FFF2DCDB"/>
        </patternFill>
      </fill>
    </dxf>
    <dxf>
      <font>
        <color rgb="FFFFFFFF"/>
      </font>
      <fill>
        <patternFill>
          <bgColor rgb="FFA6A6A6"/>
        </patternFill>
      </fill>
    </dxf>
    <dxf>
      <fill>
        <patternFill>
          <bgColor theme="5" tint="0.79998168889431442"/>
        </patternFill>
      </fill>
    </dxf>
    <dxf>
      <font>
        <color theme="1"/>
      </font>
      <fill>
        <patternFill>
          <bgColor theme="5" tint="0.79998168889431442"/>
        </patternFill>
      </fill>
    </dxf>
    <dxf>
      <font>
        <color auto="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ill>
        <patternFill>
          <bgColor theme="5" tint="0.79998168889431442"/>
        </patternFill>
      </fill>
    </dxf>
    <dxf>
      <fill>
        <patternFill>
          <bgColor theme="5" tint="0.79998168889431442"/>
        </patternFill>
      </fill>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theme="0"/>
      </font>
      <fill>
        <patternFill>
          <bgColor theme="0" tint="-0.34998626667073579"/>
        </patternFill>
      </fill>
    </dxf>
    <dxf>
      <font>
        <color theme="0"/>
      </font>
      <fill>
        <patternFill>
          <bgColor theme="0" tint="-0.34998626667073579"/>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ont>
        <color theme="0"/>
      </font>
      <fill>
        <patternFill>
          <bgColor theme="0" tint="-0.34998626667073579"/>
        </patternFill>
      </fill>
    </dxf>
    <dxf>
      <font>
        <color theme="0"/>
      </font>
      <fill>
        <patternFill>
          <bgColor theme="0" tint="-0.34998626667073579"/>
        </patternFill>
      </fill>
    </dxf>
    <dxf>
      <fill>
        <patternFill>
          <bgColor theme="5" tint="0.79998168889431442"/>
        </patternFill>
      </fill>
    </dxf>
    <dxf>
      <font>
        <color theme="0"/>
      </font>
      <fill>
        <patternFill>
          <bgColor theme="0" tint="-0.34998626667073579"/>
        </patternFill>
      </fill>
    </dxf>
    <dxf>
      <fill>
        <patternFill>
          <bgColor theme="5" tint="0.79998168889431442"/>
        </patternFill>
      </fill>
    </dxf>
    <dxf>
      <font>
        <color theme="0"/>
      </font>
      <fill>
        <patternFill>
          <bgColor theme="0" tint="-0.34998626667073579"/>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rgb="FFA6A6A6"/>
      </font>
      <fill>
        <patternFill>
          <bgColor rgb="FFA6A6A6"/>
        </patternFill>
      </fill>
    </dxf>
    <dxf>
      <font>
        <color rgb="FFFFFFFF"/>
      </font>
      <fill>
        <patternFill>
          <bgColor rgb="FFA6A6A6"/>
        </patternFill>
      </fill>
    </dxf>
    <dxf>
      <font>
        <color rgb="FFFFFFFF"/>
      </font>
      <fill>
        <patternFill>
          <bgColor rgb="FFA6A6A6"/>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4.9989318521683403E-2"/>
      </font>
      <fill>
        <patternFill patternType="solid">
          <fgColor theme="0"/>
          <bgColor theme="0" tint="-0.24994659260841701"/>
        </patternFill>
      </fill>
      <border>
        <left/>
        <bottom/>
        <vertical/>
        <horizontal/>
      </border>
    </dxf>
    <dxf>
      <font>
        <color theme="0" tint="-4.9989318521683403E-2"/>
      </font>
      <fill>
        <patternFill patternType="solid">
          <fgColor theme="0"/>
          <bgColor theme="0" tint="-0.24994659260841701"/>
        </patternFill>
      </fill>
      <border>
        <left/>
        <top/>
        <bottom/>
      </border>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rgb="FFFFFFFF"/>
      </font>
      <fill>
        <patternFill>
          <bgColor rgb="FFA6A6A6"/>
        </patternFill>
      </fill>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bottom/>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medium">
          <color indexed="64"/>
        </bottom>
      </border>
    </dxf>
    <dxf>
      <font>
        <b/>
        <strike val="0"/>
        <outline val="0"/>
        <shadow val="0"/>
        <u val="none"/>
        <vertAlign val="baseline"/>
        <sz val="11"/>
        <color theme="0"/>
        <name val="Calibri"/>
        <family val="2"/>
        <scheme val="minor"/>
      </font>
      <fill>
        <patternFill patternType="solid">
          <fgColor indexed="64"/>
          <bgColor rgb="FF4D738A"/>
        </patternFill>
      </fill>
      <border diagonalUp="0" diagonalDown="0" outline="0">
        <left style="thin">
          <color indexed="64"/>
        </left>
        <right style="thin">
          <color indexed="64"/>
        </right>
        <top/>
        <bottom/>
      </border>
    </dxf>
    <dxf>
      <numFmt numFmtId="1" formatCode="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medium">
          <color indexed="64"/>
        </bottom>
      </border>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0"/>
        <name val="Calibri"/>
        <family val="2"/>
        <scheme val="minor"/>
      </font>
      <fill>
        <patternFill patternType="solid">
          <fgColor indexed="64"/>
          <bgColor rgb="FF4D738A"/>
        </patternFill>
      </fill>
      <border diagonalUp="0" diagonalDown="0">
        <left style="thin">
          <color indexed="64"/>
        </left>
        <right style="thin">
          <color indexed="64"/>
        </right>
        <top/>
        <bottom/>
        <vertical style="thin">
          <color indexed="64"/>
        </vertical>
        <horizontal style="thin">
          <color indexed="64"/>
        </horizontal>
      </border>
    </dxf>
    <dxf>
      <font>
        <b val="0"/>
      </font>
      <numFmt numFmtId="166" formatCode="_(&quot;$&quot;* #,##0_);_(&quot;$&quot;* \(#,##0\);_(&quot;$&quot;* &quot;-&quot;??_);_(@_)"/>
      <border diagonalUp="0" diagonalDown="0" outline="0">
        <left style="thin">
          <color indexed="64"/>
        </left>
        <right/>
        <top style="thin">
          <color indexed="64"/>
        </top>
        <bottom style="thin">
          <color indexed="64"/>
        </bottom>
      </border>
    </dxf>
    <dxf>
      <font>
        <b val="0"/>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bottom style="thin">
          <color indexed="64"/>
        </bottom>
      </border>
    </dxf>
    <dxf>
      <font>
        <b/>
        <strike val="0"/>
        <outline val="0"/>
        <shadow val="0"/>
        <u val="none"/>
        <vertAlign val="baseline"/>
        <sz val="11"/>
        <color theme="0"/>
        <name val="Calibri"/>
        <family val="2"/>
        <scheme val="minor"/>
      </font>
      <fill>
        <patternFill patternType="solid">
          <fgColor indexed="64"/>
          <bgColor rgb="FF4D738A"/>
        </patternFill>
      </fill>
      <border diagonalUp="0" diagonalDown="0">
        <left style="thin">
          <color indexed="64"/>
        </left>
        <right style="thin">
          <color indexed="64"/>
        </right>
        <top/>
        <bottom/>
        <vertical style="thin">
          <color indexed="64"/>
        </vertical>
        <horizontal style="thin">
          <color indexed="64"/>
        </horizontal>
      </border>
    </dxf>
    <dxf>
      <numFmt numFmtId="0" formatCode="Genera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numFmt numFmtId="32" formatCode="_-&quot;$&quot;* #,##0_-;\-&quot;$&quot;* #,##0_-;_-&quot;$&quot;* &quot;-&quot;_-;_-@_-"/>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strike val="0"/>
        <outline val="0"/>
        <shadow val="0"/>
        <u val="none"/>
        <vertAlign val="baseline"/>
        <sz val="11"/>
        <color theme="0"/>
        <name val="Calibri"/>
        <family val="2"/>
        <scheme val="minor"/>
      </font>
      <fill>
        <patternFill patternType="solid">
          <fgColor indexed="64"/>
          <bgColor rgb="FF4D738A"/>
        </patternFill>
      </fill>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top style="thin">
          <color indexed="64"/>
        </top>
        <bottom/>
      </border>
    </dxf>
    <dxf>
      <font>
        <b val="0"/>
      </font>
      <fill>
        <patternFill patternType="solid">
          <fgColor indexed="64"/>
          <bgColor theme="0"/>
        </patternFill>
      </fill>
      <border diagonalUp="0" diagonalDown="0" outline="0">
        <left style="thin">
          <color indexed="64"/>
        </left>
        <right/>
        <top style="thin">
          <color indexed="64"/>
        </top>
        <bottom style="thin">
          <color indexed="64"/>
        </bottom>
      </border>
    </dxf>
    <dxf>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val="0"/>
      </font>
      <fill>
        <patternFill patternType="solid">
          <fgColor indexed="64"/>
          <bgColor theme="0"/>
        </patternFill>
      </fill>
      <alignment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fill>
        <patternFill patternType="solid">
          <fgColor indexed="64"/>
          <bgColor theme="0"/>
        </patternFill>
      </fill>
    </dxf>
    <dxf>
      <border>
        <bottom style="thin">
          <color indexed="64"/>
        </bottom>
      </border>
    </dxf>
    <dxf>
      <font>
        <b val="0"/>
        <strike val="0"/>
        <outline val="0"/>
        <shadow val="0"/>
        <u val="none"/>
        <vertAlign val="baseline"/>
        <sz val="11"/>
        <color theme="0"/>
        <name val="Calibri"/>
        <family val="2"/>
        <scheme val="minor"/>
      </font>
      <fill>
        <patternFill patternType="solid">
          <fgColor indexed="64"/>
          <bgColor rgb="FF4D738A"/>
        </patternFill>
      </fill>
      <border diagonalUp="0" diagonalDown="0" outline="0">
        <left style="thin">
          <color indexed="64"/>
        </left>
        <right style="thin">
          <color indexed="64"/>
        </right>
        <top/>
        <bottom/>
      </border>
    </dxf>
  </dxfs>
  <tableStyles count="0" defaultTableStyle="TableStyleMedium2" defaultPivotStyle="PivotStyleLight16"/>
  <colors>
    <mruColors>
      <color rgb="FF4D738A"/>
      <color rgb="FFE7E6E6"/>
      <color rgb="FFFFDBAB"/>
      <color rgb="FFCDC5BD"/>
      <color rgb="FF9E8D7E"/>
      <color rgb="FFCC0000"/>
      <color rgb="FFFF5050"/>
      <color rgb="FFCA07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3009029</xdr:colOff>
      <xdr:row>0</xdr:row>
      <xdr:rowOff>0</xdr:rowOff>
    </xdr:from>
    <xdr:to>
      <xdr:col>4</xdr:col>
      <xdr:colOff>8062317</xdr:colOff>
      <xdr:row>1</xdr:row>
      <xdr:rowOff>1462</xdr:rowOff>
    </xdr:to>
    <xdr:pic>
      <xdr:nvPicPr>
        <xdr:cNvPr id="2" name="Picture 1">
          <a:extLst>
            <a:ext uri="{FF2B5EF4-FFF2-40B4-BE49-F238E27FC236}">
              <a16:creationId xmlns:a16="http://schemas.microsoft.com/office/drawing/2014/main" id="{0449214B-EBA2-49BD-AB02-8B8833024813}"/>
            </a:ext>
          </a:extLst>
        </xdr:cNvPr>
        <xdr:cNvPicPr>
          <a:picLocks noChangeAspect="1"/>
        </xdr:cNvPicPr>
      </xdr:nvPicPr>
      <xdr:blipFill rotWithShape="1">
        <a:blip xmlns:r="http://schemas.openxmlformats.org/officeDocument/2006/relationships" r:embed="rId1"/>
        <a:srcRect t="1106"/>
        <a:stretch/>
      </xdr:blipFill>
      <xdr:spPr>
        <a:xfrm>
          <a:off x="15593235" y="0"/>
          <a:ext cx="5043128" cy="998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4065361</xdr:colOff>
      <xdr:row>0</xdr:row>
      <xdr:rowOff>0</xdr:rowOff>
    </xdr:from>
    <xdr:to>
      <xdr:col>4</xdr:col>
      <xdr:colOff>0</xdr:colOff>
      <xdr:row>1</xdr:row>
      <xdr:rowOff>506</xdr:rowOff>
    </xdr:to>
    <xdr:pic>
      <xdr:nvPicPr>
        <xdr:cNvPr id="2" name="Picture 1">
          <a:extLst>
            <a:ext uri="{FF2B5EF4-FFF2-40B4-BE49-F238E27FC236}">
              <a16:creationId xmlns:a16="http://schemas.microsoft.com/office/drawing/2014/main" id="{8C12E29A-9B47-4C89-BB81-319B0F7DF5C2}"/>
            </a:ext>
          </a:extLst>
        </xdr:cNvPr>
        <xdr:cNvPicPr>
          <a:picLocks noChangeAspect="1"/>
        </xdr:cNvPicPr>
      </xdr:nvPicPr>
      <xdr:blipFill rotWithShape="1">
        <a:blip xmlns:r="http://schemas.openxmlformats.org/officeDocument/2006/relationships" r:embed="rId1"/>
        <a:srcRect t="1106"/>
        <a:stretch/>
      </xdr:blipFill>
      <xdr:spPr>
        <a:xfrm>
          <a:off x="6417051" y="0"/>
          <a:ext cx="5331362" cy="10116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CCBA50-40DE-4C31-8393-23DEC665FB1A}" name="Table1" displayName="Table1" ref="A1:B225" totalsRowShown="0" headerRowDxfId="1189" dataDxfId="1187" headerRowBorderDxfId="1188" tableBorderDxfId="1186" totalsRowBorderDxfId="1185">
  <autoFilter ref="A1:B225" xr:uid="{3C5C2E6A-2E27-4401-BC9A-6D28CEF87C19}"/>
  <tableColumns count="2">
    <tableColumn id="1" xr3:uid="{2149F484-F5B2-4CED-B886-64A74C4D5E97}" name="Data Point" dataDxfId="1184" totalsRowDxfId="1183"/>
    <tableColumn id="2" xr3:uid="{5695E482-0CF5-4717-8B9B-87B240A25FB8}" name="Value" dataDxfId="1182" totalsRowDxfId="118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CDD9FB-973D-4812-85A6-10E070EE72C3}" name="Table2" displayName="Table2" ref="D1:F18" totalsRowShown="0" headerRowDxfId="1180" headerRowBorderDxfId="1179" tableBorderDxfId="1178" totalsRowBorderDxfId="1177">
  <autoFilter ref="D1:F18" xr:uid="{D611CB2C-02E3-46EE-AFE1-DC656E0B1028}"/>
  <tableColumns count="3">
    <tableColumn id="1" xr3:uid="{5701D289-BF85-48BC-AFB2-3912ED6CFA77}" name="Summary Totals" dataDxfId="1176"/>
    <tableColumn id="2" xr3:uid="{201AAF0A-CA3D-4D70-A9F1-BA6B61C6D4D5}" name="Value" dataDxfId="1175"/>
    <tableColumn id="3" xr3:uid="{63C0C096-35DD-4AD0-9E6A-485AE8EC8399}" name="Description of Sum" dataDxfId="117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96837B-2B9B-4C27-AB40-67AC8898D675}" name="Table3" displayName="Table3" ref="H1:I4" totalsRowShown="0" headerRowDxfId="1173" dataDxfId="1171" headerRowBorderDxfId="1172" tableBorderDxfId="1170" totalsRowBorderDxfId="1169">
  <autoFilter ref="H1:I4" xr:uid="{0093FF27-3EF1-4CF6-BC8D-D14AE0FFD954}"/>
  <tableColumns count="2">
    <tableColumn id="1" xr3:uid="{551547E2-C005-4F41-93B9-2C1625B293F2}" name="Past Period Data Point Lookup" dataDxfId="1168"/>
    <tableColumn id="2" xr3:uid="{C3787B00-2479-4F1E-86D9-4CCC41DA1657}" name="Value" dataDxfId="1167"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A1DE8C5-E6AC-49F0-AFF9-B74E72EA5994}" name="Agencies" displayName="Agencies" ref="A1:H169" totalsRowShown="0" headerRowDxfId="1166" dataDxfId="1165" tableBorderDxfId="1164" dataCellStyle="Currency">
  <autoFilter ref="A1:H169" xr:uid="{1908BFED-76FB-43D0-AB1E-A4694FF5EE93}"/>
  <tableColumns count="8">
    <tableColumn id="1" xr3:uid="{780F3058-21BE-439A-B600-1C90825CB0FE}" name="agencyname" dataDxfId="1163"/>
    <tableColumn id="2" xr3:uid="{A0A8919A-46C4-4720-AADA-63AA7439C8DF}" name="abnumber" dataDxfId="1162"/>
    <tableColumn id="3" xr3:uid="{4B2A6A20-5C44-4DA1-8275-E5BB48D69DD2}" name="entitytype" dataDxfId="1161"/>
    <tableColumn id="4" xr3:uid="{C374E610-84BC-4CE0-A751-B15344772DE5}" name="onthepanel" dataDxfId="1160"/>
    <tableColumn id="5" xr3:uid="{57B5F933-5A21-4442-98F0-BB61467721B5}" name="total" dataDxfId="1159" dataCellStyle="Currency"/>
    <tableColumn id="6" xr3:uid="{AFFB9018-1F86-4F79-BD98-B2BDA1192E26}" name="internal" dataDxfId="1158" dataCellStyle="Currency"/>
    <tableColumn id="7" xr3:uid="{FD70F1CF-C38A-46CB-8434-4F89E77818B7}" name="external" dataDxfId="1157" dataCellStyle="Currency"/>
    <tableColumn id="8" xr3:uid="{C45D664C-2AA2-45BE-9067-9C2CBFBDA3BE}" name="panelfee" dataDxfId="115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7E9101-9819-4B57-B15A-A3F2F282F3C4}" name="Firms" displayName="Firms" ref="A1:A151" totalsRowShown="0" headerRowDxfId="1155" tableBorderDxfId="1154">
  <autoFilter ref="A1:A151" xr:uid="{F33062A5-7835-43EC-9E82-90481C254729}"/>
  <tableColumns count="1">
    <tableColumn id="1" xr3:uid="{38D1483D-3DDF-40B6-9727-1663F2B8239B}" name="firms" dataDxfId="1153"/>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QA577"/>
  <sheetViews>
    <sheetView showGridLines="0" topLeftCell="A568" zoomScale="85" zoomScaleNormal="85" workbookViewId="0">
      <selection activeCell="D199" sqref="D199"/>
    </sheetView>
  </sheetViews>
  <sheetFormatPr defaultColWidth="9.28515625" defaultRowHeight="18.75" x14ac:dyDescent="0.25"/>
  <cols>
    <col min="1" max="1" width="9.28515625" style="137"/>
    <col min="2" max="2" width="33.7109375" style="141" customWidth="1"/>
    <col min="3" max="3" width="109.5703125" style="142" customWidth="1"/>
    <col min="4" max="4" width="36.28515625" style="142" customWidth="1"/>
    <col min="5" max="5" width="121" style="143" customWidth="1"/>
    <col min="6" max="6" width="13.28515625" style="136" hidden="1" customWidth="1"/>
    <col min="7" max="7" width="42.28515625" style="137" customWidth="1"/>
    <col min="8" max="443" width="9.28515625" style="137"/>
  </cols>
  <sheetData>
    <row r="1" spans="1:443" ht="78.75" customHeight="1" x14ac:dyDescent="0.3">
      <c r="B1" s="218"/>
      <c r="C1" s="218"/>
      <c r="D1" s="218"/>
      <c r="E1" s="218"/>
      <c r="F1" s="218"/>
    </row>
    <row r="2" spans="1:443" x14ac:dyDescent="0.3">
      <c r="B2" s="217"/>
      <c r="C2" s="217"/>
      <c r="D2" s="217"/>
      <c r="E2" s="217"/>
      <c r="F2" s="217"/>
    </row>
    <row r="3" spans="1:443" ht="31.5" x14ac:dyDescent="0.5">
      <c r="B3" s="231" t="s">
        <v>0</v>
      </c>
      <c r="C3" s="232"/>
      <c r="D3" s="232"/>
      <c r="E3" s="233"/>
      <c r="F3" s="106"/>
    </row>
    <row r="4" spans="1:443" s="139" customFormat="1" x14ac:dyDescent="0.3">
      <c r="A4" s="138"/>
      <c r="B4" s="12"/>
      <c r="C4" s="2" t="s">
        <v>1</v>
      </c>
      <c r="D4" s="3"/>
      <c r="E4" s="45" t="s">
        <v>2</v>
      </c>
      <c r="F4" s="44"/>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row>
    <row r="5" spans="1:443" ht="95.25" customHeight="1" x14ac:dyDescent="0.25">
      <c r="B5" s="107" t="s">
        <v>3</v>
      </c>
      <c r="C5" s="108" t="s">
        <v>4</v>
      </c>
      <c r="D5" s="219"/>
      <c r="E5" s="205"/>
      <c r="F5" s="109">
        <f>IF(E5="", 0, 1)</f>
        <v>0</v>
      </c>
    </row>
    <row r="6" spans="1:443" ht="93.75" customHeight="1" x14ac:dyDescent="0.25">
      <c r="B6" s="4" t="s">
        <v>5</v>
      </c>
      <c r="C6" s="108" t="s">
        <v>6</v>
      </c>
      <c r="D6" s="221"/>
      <c r="E6" s="205"/>
      <c r="F6" s="109">
        <f t="shared" ref="F6:F94" si="0">IF(E6="", 0, 1)</f>
        <v>0</v>
      </c>
    </row>
    <row r="7" spans="1:443" x14ac:dyDescent="0.25">
      <c r="B7" s="110"/>
      <c r="C7" s="111"/>
      <c r="D7" s="111"/>
      <c r="E7" s="112"/>
      <c r="F7" s="109">
        <f t="shared" si="0"/>
        <v>0</v>
      </c>
    </row>
    <row r="8" spans="1:443" ht="37.5" customHeight="1" x14ac:dyDescent="0.25">
      <c r="B8" s="234"/>
      <c r="C8" s="113" t="s">
        <v>7</v>
      </c>
      <c r="D8" s="89" t="s">
        <v>8</v>
      </c>
      <c r="E8" s="46" t="str">
        <f>IF(D8="", "No entity selected", IF(D8="ENTITY NOT LISTED", "Please contact OLSC for assistance", ""))</f>
        <v/>
      </c>
      <c r="F8" s="109">
        <f>IF(E8="", 0, 1)</f>
        <v>0</v>
      </c>
    </row>
    <row r="9" spans="1:443" ht="15" x14ac:dyDescent="0.25">
      <c r="B9" s="235"/>
      <c r="C9" s="113" t="s">
        <v>9</v>
      </c>
      <c r="D9" s="114" t="str">
        <f>IF(ISNUMBER(MATCH(D8, Agencies[agencyname], 0)), INDEX(Agencies[abnumber], MATCH(D8, Agencies[agencyname], 0)), "")</f>
        <v>45 307 308 260</v>
      </c>
      <c r="E9" s="46" t="str">
        <f>IF(D9="", "No entity selected", IF(D8="ENTITY NOT LISTED", "Please contact OLSC for assistance", ""))</f>
        <v/>
      </c>
      <c r="F9" s="109">
        <f t="shared" si="0"/>
        <v>0</v>
      </c>
    </row>
    <row r="10" spans="1:443" ht="15" x14ac:dyDescent="0.25">
      <c r="B10" s="235"/>
      <c r="C10" s="113" t="s">
        <v>10</v>
      </c>
      <c r="D10" s="114" t="str">
        <f>IF(ISNUMBER(MATCH(D8, Agencies[agencyname], 0)), INDEX(Agencies[entitytype], MATCH(D8, Agencies[agencyname], 0)), "")</f>
        <v>NCCE</v>
      </c>
      <c r="E10" s="46" t="str">
        <f>IF(D10="", "No entity selected", IF(D10="ENTITY NOT LISTED", "Please contact OLSC for assistance", ""))</f>
        <v/>
      </c>
      <c r="F10" s="109"/>
    </row>
    <row r="11" spans="1:443" ht="15" x14ac:dyDescent="0.25">
      <c r="B11" s="235"/>
      <c r="C11" s="222"/>
      <c r="D11" s="223"/>
      <c r="E11" s="224"/>
      <c r="F11" s="109">
        <f t="shared" si="0"/>
        <v>0</v>
      </c>
    </row>
    <row r="12" spans="1:443" ht="15" x14ac:dyDescent="0.25">
      <c r="B12" s="236"/>
      <c r="C12" s="115" t="s">
        <v>11</v>
      </c>
      <c r="D12" s="90" t="s">
        <v>12</v>
      </c>
      <c r="E12" s="6" t="str">
        <f>IF(OR(D12="Not yet confirmed", D12=""), "Requires confirmation", "")</f>
        <v/>
      </c>
      <c r="F12" s="109">
        <f t="shared" si="0"/>
        <v>0</v>
      </c>
    </row>
    <row r="13" spans="1:443" x14ac:dyDescent="0.25">
      <c r="B13" s="9"/>
      <c r="C13" s="207" t="s">
        <v>13</v>
      </c>
      <c r="D13" s="207"/>
      <c r="E13" s="207"/>
      <c r="F13" s="109">
        <f t="shared" si="0"/>
        <v>0</v>
      </c>
    </row>
    <row r="14" spans="1:443" ht="300" x14ac:dyDescent="0.25">
      <c r="B14" s="116" t="s">
        <v>14</v>
      </c>
      <c r="C14" s="108" t="s">
        <v>15</v>
      </c>
      <c r="D14" s="219"/>
      <c r="E14" s="205"/>
      <c r="F14" s="109">
        <f t="shared" si="0"/>
        <v>0</v>
      </c>
    </row>
    <row r="15" spans="1:443" ht="45" x14ac:dyDescent="0.25">
      <c r="B15" s="150" t="s">
        <v>16</v>
      </c>
      <c r="C15" s="108" t="s">
        <v>17</v>
      </c>
      <c r="D15" s="220"/>
      <c r="E15" s="205"/>
      <c r="F15" s="109">
        <f t="shared" si="0"/>
        <v>0</v>
      </c>
    </row>
    <row r="16" spans="1:443" ht="45" x14ac:dyDescent="0.25">
      <c r="B16" s="150" t="s">
        <v>18</v>
      </c>
      <c r="C16" s="108" t="s">
        <v>19</v>
      </c>
      <c r="D16" s="220"/>
      <c r="E16" s="205"/>
      <c r="F16" s="109">
        <f t="shared" si="0"/>
        <v>0</v>
      </c>
    </row>
    <row r="17" spans="2:6" ht="45" x14ac:dyDescent="0.25">
      <c r="B17" s="150" t="s">
        <v>20</v>
      </c>
      <c r="C17" s="108" t="s">
        <v>21</v>
      </c>
      <c r="D17" s="220"/>
      <c r="E17" s="205"/>
      <c r="F17" s="109">
        <f t="shared" si="0"/>
        <v>0</v>
      </c>
    </row>
    <row r="18" spans="2:6" ht="45" x14ac:dyDescent="0.25">
      <c r="B18" s="150" t="s">
        <v>22</v>
      </c>
      <c r="C18" s="108" t="s">
        <v>23</v>
      </c>
      <c r="D18" s="220"/>
      <c r="E18" s="205"/>
      <c r="F18" s="109">
        <f t="shared" si="0"/>
        <v>0</v>
      </c>
    </row>
    <row r="19" spans="2:6" ht="45" x14ac:dyDescent="0.25">
      <c r="B19" s="150" t="s">
        <v>24</v>
      </c>
      <c r="C19" s="108" t="s">
        <v>25</v>
      </c>
      <c r="D19" s="220"/>
      <c r="E19" s="205"/>
      <c r="F19" s="109">
        <f t="shared" si="0"/>
        <v>0</v>
      </c>
    </row>
    <row r="20" spans="2:6" ht="52.5" customHeight="1" x14ac:dyDescent="0.25">
      <c r="B20" s="150" t="s">
        <v>26</v>
      </c>
      <c r="C20" s="108" t="s">
        <v>27</v>
      </c>
      <c r="D20" s="220"/>
      <c r="E20" s="205"/>
      <c r="F20" s="109"/>
    </row>
    <row r="21" spans="2:6" ht="52.5" customHeight="1" x14ac:dyDescent="0.25">
      <c r="B21" s="150" t="s">
        <v>28</v>
      </c>
      <c r="C21" s="108" t="s">
        <v>29</v>
      </c>
      <c r="D21" s="220"/>
      <c r="E21" s="205"/>
      <c r="F21" s="109"/>
    </row>
    <row r="22" spans="2:6" ht="168.75" customHeight="1" x14ac:dyDescent="0.25">
      <c r="B22" s="116" t="s">
        <v>30</v>
      </c>
      <c r="C22" s="108" t="s">
        <v>31</v>
      </c>
      <c r="D22" s="220"/>
      <c r="E22" s="205"/>
      <c r="F22" s="109">
        <f t="shared" si="0"/>
        <v>0</v>
      </c>
    </row>
    <row r="23" spans="2:6" ht="169.5" customHeight="1" x14ac:dyDescent="0.25">
      <c r="B23" s="116" t="s">
        <v>32</v>
      </c>
      <c r="C23" s="165" t="s">
        <v>33</v>
      </c>
      <c r="D23" s="220"/>
      <c r="E23" s="205"/>
      <c r="F23" s="109">
        <f t="shared" si="0"/>
        <v>0</v>
      </c>
    </row>
    <row r="24" spans="2:6" ht="75" x14ac:dyDescent="0.25">
      <c r="B24" s="116" t="s">
        <v>34</v>
      </c>
      <c r="C24" s="108" t="s">
        <v>35</v>
      </c>
      <c r="D24" s="220"/>
      <c r="E24" s="205"/>
      <c r="F24" s="109">
        <f t="shared" si="0"/>
        <v>0</v>
      </c>
    </row>
    <row r="25" spans="2:6" ht="90" x14ac:dyDescent="0.25">
      <c r="B25" s="116" t="s">
        <v>36</v>
      </c>
      <c r="C25" s="108" t="s">
        <v>37</v>
      </c>
      <c r="D25" s="220"/>
      <c r="E25" s="205"/>
      <c r="F25" s="109">
        <f t="shared" si="0"/>
        <v>0</v>
      </c>
    </row>
    <row r="26" spans="2:6" ht="75" x14ac:dyDescent="0.25">
      <c r="B26" s="116" t="s">
        <v>38</v>
      </c>
      <c r="C26" s="108" t="s">
        <v>39</v>
      </c>
      <c r="D26" s="221"/>
      <c r="E26" s="205"/>
      <c r="F26" s="109">
        <f t="shared" si="0"/>
        <v>0</v>
      </c>
    </row>
    <row r="27" spans="2:6" ht="24" customHeight="1" x14ac:dyDescent="0.25">
      <c r="B27" s="226"/>
      <c r="C27" s="227"/>
      <c r="D27" s="227"/>
      <c r="E27" s="228"/>
      <c r="F27" s="109">
        <f t="shared" si="0"/>
        <v>0</v>
      </c>
    </row>
    <row r="28" spans="2:6" x14ac:dyDescent="0.25">
      <c r="B28" s="155"/>
      <c r="C28" s="115" t="s">
        <v>40</v>
      </c>
      <c r="D28" s="97" t="s">
        <v>41</v>
      </c>
      <c r="E28" s="6" t="str">
        <f>IF(D28="", "Requires confirmation", IF(D28="No", "Please contact OLSC for assistance", ""))</f>
        <v/>
      </c>
      <c r="F28" s="109">
        <f t="shared" si="0"/>
        <v>0</v>
      </c>
    </row>
    <row r="29" spans="2:6" x14ac:dyDescent="0.25">
      <c r="B29" s="4" t="s">
        <v>16</v>
      </c>
      <c r="C29" s="229" t="s">
        <v>42</v>
      </c>
      <c r="D29" s="229"/>
      <c r="E29" s="229"/>
      <c r="F29" s="109">
        <f t="shared" si="0"/>
        <v>0</v>
      </c>
    </row>
    <row r="30" spans="2:6" ht="59.25" customHeight="1" x14ac:dyDescent="0.25">
      <c r="B30" s="4" t="s">
        <v>3</v>
      </c>
      <c r="C30" s="108" t="s">
        <v>43</v>
      </c>
      <c r="D30" s="237"/>
      <c r="E30" s="205"/>
      <c r="F30" s="109">
        <f t="shared" si="0"/>
        <v>0</v>
      </c>
    </row>
    <row r="31" spans="2:6" ht="84.75" customHeight="1" x14ac:dyDescent="0.25">
      <c r="B31" s="4" t="s">
        <v>44</v>
      </c>
      <c r="C31" s="108" t="s">
        <v>45</v>
      </c>
      <c r="D31" s="237"/>
      <c r="E31" s="205"/>
      <c r="F31" s="109">
        <f t="shared" si="0"/>
        <v>0</v>
      </c>
    </row>
    <row r="32" spans="2:6" x14ac:dyDescent="0.25">
      <c r="B32" s="206"/>
      <c r="C32" s="206"/>
      <c r="D32" s="206"/>
      <c r="E32" s="206"/>
      <c r="F32" s="109">
        <f t="shared" si="0"/>
        <v>0</v>
      </c>
    </row>
    <row r="33" spans="1:443" s="140" customFormat="1" x14ac:dyDescent="0.25">
      <c r="A33" s="137"/>
      <c r="B33" s="117"/>
      <c r="C33" s="115" t="s">
        <v>46</v>
      </c>
      <c r="D33" s="98" t="s">
        <v>41</v>
      </c>
      <c r="E33" s="6" t="str">
        <f>IF(D33="", "Requires confirmation", IF(D33="No", "Please contact OLSC for assistance", ""))</f>
        <v/>
      </c>
      <c r="F33" s="109">
        <f t="shared" si="0"/>
        <v>0</v>
      </c>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137"/>
      <c r="BU33" s="137"/>
      <c r="BV33" s="137"/>
      <c r="BW33" s="137"/>
      <c r="BX33" s="137"/>
      <c r="BY33" s="137"/>
      <c r="BZ33" s="137"/>
      <c r="CA33" s="137"/>
      <c r="CB33" s="137"/>
      <c r="CC33" s="137"/>
      <c r="CD33" s="137"/>
      <c r="CE33" s="137"/>
      <c r="CF33" s="137"/>
      <c r="CG33" s="137"/>
      <c r="CH33" s="137"/>
      <c r="CI33" s="137"/>
      <c r="CJ33" s="137"/>
      <c r="CK33" s="137"/>
      <c r="CL33" s="137"/>
      <c r="CM33" s="137"/>
      <c r="CN33" s="137"/>
      <c r="CO33" s="137"/>
      <c r="CP33" s="137"/>
      <c r="CQ33" s="137"/>
      <c r="CR33" s="137"/>
      <c r="CS33" s="137"/>
      <c r="CT33" s="137"/>
      <c r="CU33" s="137"/>
      <c r="CV33" s="137"/>
      <c r="CW33" s="137"/>
      <c r="CX33" s="137"/>
      <c r="CY33" s="137"/>
      <c r="CZ33" s="137"/>
      <c r="DA33" s="137"/>
      <c r="DB33" s="137"/>
      <c r="DC33" s="137"/>
      <c r="DD33" s="137"/>
      <c r="DE33" s="137"/>
      <c r="DF33" s="137"/>
      <c r="DG33" s="137"/>
      <c r="DH33" s="137"/>
      <c r="DI33" s="137"/>
      <c r="DJ33" s="137"/>
      <c r="DK33" s="137"/>
      <c r="DL33" s="137"/>
      <c r="DM33" s="137"/>
      <c r="DN33" s="137"/>
      <c r="DO33" s="137"/>
      <c r="DP33" s="137"/>
      <c r="DQ33" s="137"/>
      <c r="DR33" s="137"/>
      <c r="DS33" s="137"/>
      <c r="DT33" s="137"/>
      <c r="DU33" s="137"/>
      <c r="DV33" s="137"/>
      <c r="DW33" s="137"/>
      <c r="DX33" s="137"/>
      <c r="DY33" s="137"/>
      <c r="DZ33" s="137"/>
      <c r="EA33" s="137"/>
      <c r="EB33" s="137"/>
      <c r="EC33" s="137"/>
      <c r="ED33" s="137"/>
      <c r="EE33" s="137"/>
      <c r="EF33" s="137"/>
      <c r="EG33" s="137"/>
      <c r="EH33" s="137"/>
      <c r="EI33" s="137"/>
      <c r="EJ33" s="137"/>
      <c r="EK33" s="137"/>
      <c r="EL33" s="137"/>
      <c r="EM33" s="137"/>
      <c r="EN33" s="137"/>
      <c r="EO33" s="137"/>
      <c r="EP33" s="137"/>
      <c r="EQ33" s="137"/>
      <c r="ER33" s="137"/>
      <c r="ES33" s="137"/>
      <c r="ET33" s="137"/>
      <c r="EU33" s="137"/>
      <c r="EV33" s="137"/>
      <c r="EW33" s="137"/>
      <c r="EX33" s="137"/>
      <c r="EY33" s="137"/>
      <c r="EZ33" s="137"/>
      <c r="FA33" s="137"/>
      <c r="FB33" s="137"/>
      <c r="FC33" s="137"/>
      <c r="FD33" s="137"/>
      <c r="FE33" s="137"/>
      <c r="FF33" s="137"/>
      <c r="FG33" s="137"/>
      <c r="FH33" s="137"/>
      <c r="FI33" s="137"/>
      <c r="FJ33" s="137"/>
      <c r="FK33" s="137"/>
      <c r="FL33" s="137"/>
      <c r="FM33" s="137"/>
      <c r="FN33" s="137"/>
      <c r="FO33" s="137"/>
      <c r="FP33" s="137"/>
      <c r="FQ33" s="137"/>
      <c r="FR33" s="137"/>
      <c r="FS33" s="137"/>
      <c r="FT33" s="137"/>
      <c r="FU33" s="137"/>
      <c r="FV33" s="137"/>
      <c r="FW33" s="137"/>
      <c r="FX33" s="137"/>
      <c r="FY33" s="137"/>
      <c r="FZ33" s="137"/>
      <c r="GA33" s="137"/>
      <c r="GB33" s="137"/>
      <c r="GC33" s="137"/>
      <c r="GD33" s="137"/>
      <c r="GE33" s="137"/>
      <c r="GF33" s="137"/>
      <c r="GG33" s="137"/>
      <c r="GH33" s="137"/>
      <c r="GI33" s="137"/>
      <c r="GJ33" s="137"/>
      <c r="GK33" s="137"/>
      <c r="GL33" s="137"/>
      <c r="GM33" s="137"/>
      <c r="GN33" s="137"/>
      <c r="GO33" s="137"/>
      <c r="GP33" s="137"/>
      <c r="GQ33" s="137"/>
      <c r="GR33" s="137"/>
      <c r="GS33" s="137"/>
      <c r="GT33" s="137"/>
      <c r="GU33" s="137"/>
      <c r="GV33" s="137"/>
      <c r="GW33" s="137"/>
      <c r="GX33" s="137"/>
      <c r="GY33" s="137"/>
      <c r="GZ33" s="137"/>
      <c r="HA33" s="137"/>
      <c r="HB33" s="137"/>
      <c r="HC33" s="137"/>
      <c r="HD33" s="137"/>
      <c r="HE33" s="137"/>
      <c r="HF33" s="137"/>
      <c r="HG33" s="137"/>
      <c r="HH33" s="137"/>
      <c r="HI33" s="137"/>
      <c r="HJ33" s="137"/>
      <c r="HK33" s="137"/>
      <c r="HL33" s="137"/>
      <c r="HM33" s="137"/>
      <c r="HN33" s="137"/>
      <c r="HO33" s="137"/>
      <c r="HP33" s="137"/>
      <c r="HQ33" s="137"/>
      <c r="HR33" s="137"/>
      <c r="HS33" s="137"/>
      <c r="HT33" s="137"/>
      <c r="HU33" s="137"/>
      <c r="HV33" s="137"/>
      <c r="HW33" s="137"/>
      <c r="HX33" s="137"/>
      <c r="HY33" s="137"/>
      <c r="HZ33" s="137"/>
      <c r="IA33" s="137"/>
      <c r="IB33" s="137"/>
      <c r="IC33" s="137"/>
      <c r="ID33" s="137"/>
      <c r="IE33" s="137"/>
      <c r="IF33" s="137"/>
      <c r="IG33" s="137"/>
      <c r="IH33" s="137"/>
      <c r="II33" s="137"/>
      <c r="IJ33" s="137"/>
      <c r="IK33" s="137"/>
      <c r="IL33" s="137"/>
      <c r="IM33" s="137"/>
      <c r="IN33" s="137"/>
      <c r="IO33" s="137"/>
      <c r="IP33" s="137"/>
      <c r="IQ33" s="137"/>
      <c r="IR33" s="137"/>
      <c r="IS33" s="137"/>
      <c r="IT33" s="137"/>
      <c r="IU33" s="137"/>
      <c r="IV33" s="137"/>
      <c r="IW33" s="137"/>
      <c r="IX33" s="137"/>
      <c r="IY33" s="137"/>
      <c r="IZ33" s="137"/>
      <c r="JA33" s="137"/>
      <c r="JB33" s="137"/>
      <c r="JC33" s="137"/>
      <c r="JD33" s="137"/>
      <c r="JE33" s="137"/>
      <c r="JF33" s="137"/>
      <c r="JG33" s="137"/>
      <c r="JH33" s="137"/>
      <c r="JI33" s="137"/>
      <c r="JJ33" s="137"/>
      <c r="JK33" s="137"/>
      <c r="JL33" s="137"/>
      <c r="JM33" s="137"/>
      <c r="JN33" s="137"/>
      <c r="JO33" s="137"/>
      <c r="JP33" s="137"/>
      <c r="JQ33" s="137"/>
      <c r="JR33" s="137"/>
      <c r="JS33" s="137"/>
      <c r="JT33" s="137"/>
      <c r="JU33" s="137"/>
      <c r="JV33" s="137"/>
      <c r="JW33" s="137"/>
      <c r="JX33" s="137"/>
      <c r="JY33" s="137"/>
      <c r="JZ33" s="137"/>
      <c r="KA33" s="137"/>
      <c r="KB33" s="137"/>
      <c r="KC33" s="137"/>
      <c r="KD33" s="137"/>
      <c r="KE33" s="137"/>
      <c r="KF33" s="137"/>
      <c r="KG33" s="137"/>
      <c r="KH33" s="137"/>
      <c r="KI33" s="137"/>
      <c r="KJ33" s="137"/>
      <c r="KK33" s="137"/>
      <c r="KL33" s="137"/>
      <c r="KM33" s="137"/>
      <c r="KN33" s="137"/>
      <c r="KO33" s="137"/>
      <c r="KP33" s="137"/>
      <c r="KQ33" s="137"/>
      <c r="KR33" s="137"/>
      <c r="KS33" s="137"/>
      <c r="KT33" s="137"/>
      <c r="KU33" s="137"/>
      <c r="KV33" s="137"/>
      <c r="KW33" s="137"/>
      <c r="KX33" s="137"/>
      <c r="KY33" s="137"/>
      <c r="KZ33" s="137"/>
      <c r="LA33" s="137"/>
      <c r="LB33" s="137"/>
      <c r="LC33" s="137"/>
      <c r="LD33" s="137"/>
      <c r="LE33" s="137"/>
      <c r="LF33" s="137"/>
      <c r="LG33" s="137"/>
      <c r="LH33" s="137"/>
      <c r="LI33" s="137"/>
      <c r="LJ33" s="137"/>
      <c r="LK33" s="137"/>
      <c r="LL33" s="137"/>
      <c r="LM33" s="137"/>
      <c r="LN33" s="137"/>
      <c r="LO33" s="137"/>
      <c r="LP33" s="137"/>
      <c r="LQ33" s="137"/>
      <c r="LR33" s="137"/>
      <c r="LS33" s="137"/>
      <c r="LT33" s="137"/>
      <c r="LU33" s="137"/>
      <c r="LV33" s="137"/>
      <c r="LW33" s="137"/>
      <c r="LX33" s="137"/>
      <c r="LY33" s="137"/>
      <c r="LZ33" s="137"/>
      <c r="MA33" s="137"/>
      <c r="MB33" s="137"/>
      <c r="MC33" s="137"/>
      <c r="MD33" s="137"/>
      <c r="ME33" s="137"/>
      <c r="MF33" s="137"/>
      <c r="MG33" s="137"/>
      <c r="MH33" s="137"/>
      <c r="MI33" s="137"/>
      <c r="MJ33" s="137"/>
      <c r="MK33" s="137"/>
      <c r="ML33" s="137"/>
      <c r="MM33" s="137"/>
      <c r="MN33" s="137"/>
      <c r="MO33" s="137"/>
      <c r="MP33" s="137"/>
      <c r="MQ33" s="137"/>
      <c r="MR33" s="137"/>
      <c r="MS33" s="137"/>
      <c r="MT33" s="137"/>
      <c r="MU33" s="137"/>
      <c r="MV33" s="137"/>
      <c r="MW33" s="137"/>
      <c r="MX33" s="137"/>
      <c r="MY33" s="137"/>
      <c r="MZ33" s="137"/>
      <c r="NA33" s="137"/>
      <c r="NB33" s="137"/>
      <c r="NC33" s="137"/>
      <c r="ND33" s="137"/>
      <c r="NE33" s="137"/>
      <c r="NF33" s="137"/>
      <c r="NG33" s="137"/>
      <c r="NH33" s="137"/>
      <c r="NI33" s="137"/>
      <c r="NJ33" s="137"/>
      <c r="NK33" s="137"/>
      <c r="NL33" s="137"/>
      <c r="NM33" s="137"/>
      <c r="NN33" s="137"/>
      <c r="NO33" s="137"/>
      <c r="NP33" s="137"/>
      <c r="NQ33" s="137"/>
      <c r="NR33" s="137"/>
      <c r="NS33" s="137"/>
      <c r="NT33" s="137"/>
      <c r="NU33" s="137"/>
      <c r="NV33" s="137"/>
      <c r="NW33" s="137"/>
      <c r="NX33" s="137"/>
      <c r="NY33" s="137"/>
      <c r="NZ33" s="137"/>
      <c r="OA33" s="137"/>
      <c r="OB33" s="137"/>
      <c r="OC33" s="137"/>
      <c r="OD33" s="137"/>
      <c r="OE33" s="137"/>
      <c r="OF33" s="137"/>
      <c r="OG33" s="137"/>
      <c r="OH33" s="137"/>
      <c r="OI33" s="137"/>
      <c r="OJ33" s="137"/>
      <c r="OK33" s="137"/>
      <c r="OL33" s="137"/>
      <c r="OM33" s="137"/>
      <c r="ON33" s="137"/>
      <c r="OO33" s="137"/>
      <c r="OP33" s="137"/>
      <c r="OQ33" s="137"/>
      <c r="OR33" s="137"/>
      <c r="OS33" s="137"/>
      <c r="OT33" s="137"/>
      <c r="OU33" s="137"/>
      <c r="OV33" s="137"/>
      <c r="OW33" s="137"/>
      <c r="OX33" s="137"/>
      <c r="OY33" s="137"/>
      <c r="OZ33" s="137"/>
      <c r="PA33" s="137"/>
      <c r="PB33" s="137"/>
      <c r="PC33" s="137"/>
      <c r="PD33" s="137"/>
      <c r="PE33" s="137"/>
      <c r="PF33" s="137"/>
      <c r="PG33" s="137"/>
      <c r="PH33" s="137"/>
      <c r="PI33" s="137"/>
      <c r="PJ33" s="137"/>
      <c r="PK33" s="137"/>
      <c r="PL33" s="137"/>
      <c r="PM33" s="137"/>
      <c r="PN33" s="137"/>
      <c r="PO33" s="137"/>
      <c r="PP33" s="137"/>
      <c r="PQ33" s="137"/>
      <c r="PR33" s="137"/>
      <c r="PS33" s="137"/>
      <c r="PT33" s="137"/>
      <c r="PU33" s="137"/>
      <c r="PV33" s="137"/>
      <c r="PW33" s="137"/>
      <c r="PX33" s="137"/>
      <c r="PY33" s="137"/>
      <c r="PZ33" s="137"/>
      <c r="QA33" s="137"/>
    </row>
    <row r="34" spans="1:443" s="140" customFormat="1" x14ac:dyDescent="0.25">
      <c r="A34" s="137"/>
      <c r="B34" s="196"/>
      <c r="C34" s="196"/>
      <c r="D34" s="196"/>
      <c r="E34" s="196"/>
      <c r="F34" s="109"/>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37"/>
      <c r="BX34" s="137"/>
      <c r="BY34" s="137"/>
      <c r="BZ34" s="137"/>
      <c r="CA34" s="137"/>
      <c r="CB34" s="137"/>
      <c r="CC34" s="137"/>
      <c r="CD34" s="137"/>
      <c r="CE34" s="137"/>
      <c r="CF34" s="137"/>
      <c r="CG34" s="137"/>
      <c r="CH34" s="137"/>
      <c r="CI34" s="137"/>
      <c r="CJ34" s="137"/>
      <c r="CK34" s="137"/>
      <c r="CL34" s="137"/>
      <c r="CM34" s="137"/>
      <c r="CN34" s="137"/>
      <c r="CO34" s="137"/>
      <c r="CP34" s="137"/>
      <c r="CQ34" s="137"/>
      <c r="CR34" s="137"/>
      <c r="CS34" s="137"/>
      <c r="CT34" s="137"/>
      <c r="CU34" s="137"/>
      <c r="CV34" s="137"/>
      <c r="CW34" s="137"/>
      <c r="CX34" s="137"/>
      <c r="CY34" s="137"/>
      <c r="CZ34" s="137"/>
      <c r="DA34" s="137"/>
      <c r="DB34" s="137"/>
      <c r="DC34" s="137"/>
      <c r="DD34" s="137"/>
      <c r="DE34" s="137"/>
      <c r="DF34" s="137"/>
      <c r="DG34" s="137"/>
      <c r="DH34" s="137"/>
      <c r="DI34" s="137"/>
      <c r="DJ34" s="137"/>
      <c r="DK34" s="137"/>
      <c r="DL34" s="137"/>
      <c r="DM34" s="137"/>
      <c r="DN34" s="137"/>
      <c r="DO34" s="137"/>
      <c r="DP34" s="137"/>
      <c r="DQ34" s="137"/>
      <c r="DR34" s="137"/>
      <c r="DS34" s="137"/>
      <c r="DT34" s="137"/>
      <c r="DU34" s="137"/>
      <c r="DV34" s="137"/>
      <c r="DW34" s="137"/>
      <c r="DX34" s="137"/>
      <c r="DY34" s="137"/>
      <c r="DZ34" s="137"/>
      <c r="EA34" s="137"/>
      <c r="EB34" s="137"/>
      <c r="EC34" s="137"/>
      <c r="ED34" s="137"/>
      <c r="EE34" s="137"/>
      <c r="EF34" s="137"/>
      <c r="EG34" s="137"/>
      <c r="EH34" s="137"/>
      <c r="EI34" s="137"/>
      <c r="EJ34" s="137"/>
      <c r="EK34" s="137"/>
      <c r="EL34" s="137"/>
      <c r="EM34" s="137"/>
      <c r="EN34" s="137"/>
      <c r="EO34" s="137"/>
      <c r="EP34" s="137"/>
      <c r="EQ34" s="137"/>
      <c r="ER34" s="137"/>
      <c r="ES34" s="137"/>
      <c r="ET34" s="137"/>
      <c r="EU34" s="137"/>
      <c r="EV34" s="137"/>
      <c r="EW34" s="137"/>
      <c r="EX34" s="137"/>
      <c r="EY34" s="137"/>
      <c r="EZ34" s="137"/>
      <c r="FA34" s="137"/>
      <c r="FB34" s="137"/>
      <c r="FC34" s="137"/>
      <c r="FD34" s="137"/>
      <c r="FE34" s="137"/>
      <c r="FF34" s="137"/>
      <c r="FG34" s="137"/>
      <c r="FH34" s="137"/>
      <c r="FI34" s="137"/>
      <c r="FJ34" s="137"/>
      <c r="FK34" s="137"/>
      <c r="FL34" s="137"/>
      <c r="FM34" s="137"/>
      <c r="FN34" s="137"/>
      <c r="FO34" s="137"/>
      <c r="FP34" s="137"/>
      <c r="FQ34" s="137"/>
      <c r="FR34" s="137"/>
      <c r="FS34" s="137"/>
      <c r="FT34" s="137"/>
      <c r="FU34" s="137"/>
      <c r="FV34" s="137"/>
      <c r="FW34" s="137"/>
      <c r="FX34" s="137"/>
      <c r="FY34" s="137"/>
      <c r="FZ34" s="137"/>
      <c r="GA34" s="137"/>
      <c r="GB34" s="137"/>
      <c r="GC34" s="137"/>
      <c r="GD34" s="137"/>
      <c r="GE34" s="137"/>
      <c r="GF34" s="137"/>
      <c r="GG34" s="137"/>
      <c r="GH34" s="137"/>
      <c r="GI34" s="137"/>
      <c r="GJ34" s="137"/>
      <c r="GK34" s="137"/>
      <c r="GL34" s="137"/>
      <c r="GM34" s="137"/>
      <c r="GN34" s="137"/>
      <c r="GO34" s="137"/>
      <c r="GP34" s="137"/>
      <c r="GQ34" s="137"/>
      <c r="GR34" s="137"/>
      <c r="GS34" s="137"/>
      <c r="GT34" s="137"/>
      <c r="GU34" s="137"/>
      <c r="GV34" s="137"/>
      <c r="GW34" s="137"/>
      <c r="GX34" s="137"/>
      <c r="GY34" s="137"/>
      <c r="GZ34" s="137"/>
      <c r="HA34" s="137"/>
      <c r="HB34" s="137"/>
      <c r="HC34" s="137"/>
      <c r="HD34" s="137"/>
      <c r="HE34" s="137"/>
      <c r="HF34" s="137"/>
      <c r="HG34" s="137"/>
      <c r="HH34" s="137"/>
      <c r="HI34" s="137"/>
      <c r="HJ34" s="137"/>
      <c r="HK34" s="137"/>
      <c r="HL34" s="137"/>
      <c r="HM34" s="137"/>
      <c r="HN34" s="137"/>
      <c r="HO34" s="137"/>
      <c r="HP34" s="137"/>
      <c r="HQ34" s="137"/>
      <c r="HR34" s="137"/>
      <c r="HS34" s="137"/>
      <c r="HT34" s="137"/>
      <c r="HU34" s="137"/>
      <c r="HV34" s="137"/>
      <c r="HW34" s="137"/>
      <c r="HX34" s="137"/>
      <c r="HY34" s="137"/>
      <c r="HZ34" s="137"/>
      <c r="IA34" s="137"/>
      <c r="IB34" s="137"/>
      <c r="IC34" s="137"/>
      <c r="ID34" s="137"/>
      <c r="IE34" s="137"/>
      <c r="IF34" s="137"/>
      <c r="IG34" s="137"/>
      <c r="IH34" s="137"/>
      <c r="II34" s="137"/>
      <c r="IJ34" s="137"/>
      <c r="IK34" s="137"/>
      <c r="IL34" s="137"/>
      <c r="IM34" s="137"/>
      <c r="IN34" s="137"/>
      <c r="IO34" s="137"/>
      <c r="IP34" s="137"/>
      <c r="IQ34" s="137"/>
      <c r="IR34" s="137"/>
      <c r="IS34" s="137"/>
      <c r="IT34" s="137"/>
      <c r="IU34" s="137"/>
      <c r="IV34" s="137"/>
      <c r="IW34" s="137"/>
      <c r="IX34" s="137"/>
      <c r="IY34" s="137"/>
      <c r="IZ34" s="137"/>
      <c r="JA34" s="137"/>
      <c r="JB34" s="137"/>
      <c r="JC34" s="137"/>
      <c r="JD34" s="137"/>
      <c r="JE34" s="137"/>
      <c r="JF34" s="137"/>
      <c r="JG34" s="137"/>
      <c r="JH34" s="137"/>
      <c r="JI34" s="137"/>
      <c r="JJ34" s="137"/>
      <c r="JK34" s="137"/>
      <c r="JL34" s="137"/>
      <c r="JM34" s="137"/>
      <c r="JN34" s="137"/>
      <c r="JO34" s="137"/>
      <c r="JP34" s="137"/>
      <c r="JQ34" s="137"/>
      <c r="JR34" s="137"/>
      <c r="JS34" s="137"/>
      <c r="JT34" s="137"/>
      <c r="JU34" s="137"/>
      <c r="JV34" s="137"/>
      <c r="JW34" s="137"/>
      <c r="JX34" s="137"/>
      <c r="JY34" s="137"/>
      <c r="JZ34" s="137"/>
      <c r="KA34" s="137"/>
      <c r="KB34" s="137"/>
      <c r="KC34" s="137"/>
      <c r="KD34" s="137"/>
      <c r="KE34" s="137"/>
      <c r="KF34" s="137"/>
      <c r="KG34" s="137"/>
      <c r="KH34" s="137"/>
      <c r="KI34" s="137"/>
      <c r="KJ34" s="137"/>
      <c r="KK34" s="137"/>
      <c r="KL34" s="137"/>
      <c r="KM34" s="137"/>
      <c r="KN34" s="137"/>
      <c r="KO34" s="137"/>
      <c r="KP34" s="137"/>
      <c r="KQ34" s="137"/>
      <c r="KR34" s="137"/>
      <c r="KS34" s="137"/>
      <c r="KT34" s="137"/>
      <c r="KU34" s="137"/>
      <c r="KV34" s="137"/>
      <c r="KW34" s="137"/>
      <c r="KX34" s="137"/>
      <c r="KY34" s="137"/>
      <c r="KZ34" s="137"/>
      <c r="LA34" s="137"/>
      <c r="LB34" s="137"/>
      <c r="LC34" s="137"/>
      <c r="LD34" s="137"/>
      <c r="LE34" s="137"/>
      <c r="LF34" s="137"/>
      <c r="LG34" s="137"/>
      <c r="LH34" s="137"/>
      <c r="LI34" s="137"/>
      <c r="LJ34" s="137"/>
      <c r="LK34" s="137"/>
      <c r="LL34" s="137"/>
      <c r="LM34" s="137"/>
      <c r="LN34" s="137"/>
      <c r="LO34" s="137"/>
      <c r="LP34" s="137"/>
      <c r="LQ34" s="137"/>
      <c r="LR34" s="137"/>
      <c r="LS34" s="137"/>
      <c r="LT34" s="137"/>
      <c r="LU34" s="137"/>
      <c r="LV34" s="137"/>
      <c r="LW34" s="137"/>
      <c r="LX34" s="137"/>
      <c r="LY34" s="137"/>
      <c r="LZ34" s="137"/>
      <c r="MA34" s="137"/>
      <c r="MB34" s="137"/>
      <c r="MC34" s="137"/>
      <c r="MD34" s="137"/>
      <c r="ME34" s="137"/>
      <c r="MF34" s="137"/>
      <c r="MG34" s="137"/>
      <c r="MH34" s="137"/>
      <c r="MI34" s="137"/>
      <c r="MJ34" s="137"/>
      <c r="MK34" s="137"/>
      <c r="ML34" s="137"/>
      <c r="MM34" s="137"/>
      <c r="MN34" s="137"/>
      <c r="MO34" s="137"/>
      <c r="MP34" s="137"/>
      <c r="MQ34" s="137"/>
      <c r="MR34" s="137"/>
      <c r="MS34" s="137"/>
      <c r="MT34" s="137"/>
      <c r="MU34" s="137"/>
      <c r="MV34" s="137"/>
      <c r="MW34" s="137"/>
      <c r="MX34" s="137"/>
      <c r="MY34" s="137"/>
      <c r="MZ34" s="137"/>
      <c r="NA34" s="137"/>
      <c r="NB34" s="137"/>
      <c r="NC34" s="137"/>
      <c r="ND34" s="137"/>
      <c r="NE34" s="137"/>
      <c r="NF34" s="137"/>
      <c r="NG34" s="137"/>
      <c r="NH34" s="137"/>
      <c r="NI34" s="137"/>
      <c r="NJ34" s="137"/>
      <c r="NK34" s="137"/>
      <c r="NL34" s="137"/>
      <c r="NM34" s="137"/>
      <c r="NN34" s="137"/>
      <c r="NO34" s="137"/>
      <c r="NP34" s="137"/>
      <c r="NQ34" s="137"/>
      <c r="NR34" s="137"/>
      <c r="NS34" s="137"/>
      <c r="NT34" s="137"/>
      <c r="NU34" s="137"/>
      <c r="NV34" s="137"/>
      <c r="NW34" s="137"/>
      <c r="NX34" s="137"/>
      <c r="NY34" s="137"/>
      <c r="NZ34" s="137"/>
      <c r="OA34" s="137"/>
      <c r="OB34" s="137"/>
      <c r="OC34" s="137"/>
      <c r="OD34" s="137"/>
      <c r="OE34" s="137"/>
      <c r="OF34" s="137"/>
      <c r="OG34" s="137"/>
      <c r="OH34" s="137"/>
      <c r="OI34" s="137"/>
      <c r="OJ34" s="137"/>
      <c r="OK34" s="137"/>
      <c r="OL34" s="137"/>
      <c r="OM34" s="137"/>
      <c r="ON34" s="137"/>
      <c r="OO34" s="137"/>
      <c r="OP34" s="137"/>
      <c r="OQ34" s="137"/>
      <c r="OR34" s="137"/>
      <c r="OS34" s="137"/>
      <c r="OT34" s="137"/>
      <c r="OU34" s="137"/>
      <c r="OV34" s="137"/>
      <c r="OW34" s="137"/>
      <c r="OX34" s="137"/>
      <c r="OY34" s="137"/>
      <c r="OZ34" s="137"/>
      <c r="PA34" s="137"/>
      <c r="PB34" s="137"/>
      <c r="PC34" s="137"/>
      <c r="PD34" s="137"/>
      <c r="PE34" s="137"/>
      <c r="PF34" s="137"/>
      <c r="PG34" s="137"/>
      <c r="PH34" s="137"/>
      <c r="PI34" s="137"/>
      <c r="PJ34" s="137"/>
      <c r="PK34" s="137"/>
      <c r="PL34" s="137"/>
      <c r="PM34" s="137"/>
      <c r="PN34" s="137"/>
      <c r="PO34" s="137"/>
      <c r="PP34" s="137"/>
      <c r="PQ34" s="137"/>
      <c r="PR34" s="137"/>
      <c r="PS34" s="137"/>
      <c r="PT34" s="137"/>
      <c r="PU34" s="137"/>
      <c r="PV34" s="137"/>
      <c r="PW34" s="137"/>
      <c r="PX34" s="137"/>
      <c r="PY34" s="137"/>
      <c r="PZ34" s="137"/>
      <c r="QA34" s="137"/>
    </row>
    <row r="35" spans="1:443" x14ac:dyDescent="0.25">
      <c r="B35" s="10" t="s">
        <v>16</v>
      </c>
      <c r="C35" s="207" t="s">
        <v>47</v>
      </c>
      <c r="D35" s="207"/>
      <c r="E35" s="207"/>
      <c r="F35" s="109">
        <f t="shared" si="0"/>
        <v>0</v>
      </c>
    </row>
    <row r="36" spans="1:443" x14ac:dyDescent="0.25">
      <c r="B36" s="117"/>
      <c r="C36" s="14" t="s">
        <v>48</v>
      </c>
      <c r="D36" s="20">
        <v>3964962</v>
      </c>
      <c r="E36" s="118" t="str">
        <f>IF(D36="","No value entered",IF(NOT(ISNUMBER(D36)),"Value must be a number",IF(D36&lt;0,"Value cannot be negative amount",IF(D36&lt;&gt;ROUND(D36,0),"Value must be rounded to the whole dollar",IF(AND(SUM(D47:D50)&lt;&gt;0,D36=0),"Expenditure cannot be 0 when number of government lawyers (Section 2) is not 0. Please contact OLSC for assistance","")))))</f>
        <v/>
      </c>
      <c r="F36" s="109">
        <f t="shared" si="0"/>
        <v>0</v>
      </c>
    </row>
    <row r="37" spans="1:443" s="140" customFormat="1" x14ac:dyDescent="0.25">
      <c r="A37" s="137"/>
      <c r="B37" s="199"/>
      <c r="C37" s="199"/>
      <c r="D37" s="199"/>
      <c r="E37" s="199"/>
      <c r="F37" s="109">
        <f t="shared" si="0"/>
        <v>0</v>
      </c>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7"/>
      <c r="BW37" s="137"/>
      <c r="BX37" s="137"/>
      <c r="BY37" s="137"/>
      <c r="BZ37" s="137"/>
      <c r="CA37" s="137"/>
      <c r="CB37" s="137"/>
      <c r="CC37" s="137"/>
      <c r="CD37" s="137"/>
      <c r="CE37" s="137"/>
      <c r="CF37" s="137"/>
      <c r="CG37" s="137"/>
      <c r="CH37" s="137"/>
      <c r="CI37" s="137"/>
      <c r="CJ37" s="137"/>
      <c r="CK37" s="137"/>
      <c r="CL37" s="137"/>
      <c r="CM37" s="137"/>
      <c r="CN37" s="137"/>
      <c r="CO37" s="137"/>
      <c r="CP37" s="137"/>
      <c r="CQ37" s="137"/>
      <c r="CR37" s="137"/>
      <c r="CS37" s="137"/>
      <c r="CT37" s="137"/>
      <c r="CU37" s="137"/>
      <c r="CV37" s="137"/>
      <c r="CW37" s="137"/>
      <c r="CX37" s="137"/>
      <c r="CY37" s="137"/>
      <c r="CZ37" s="137"/>
      <c r="DA37" s="137"/>
      <c r="DB37" s="137"/>
      <c r="DC37" s="137"/>
      <c r="DD37" s="137"/>
      <c r="DE37" s="137"/>
      <c r="DF37" s="137"/>
      <c r="DG37" s="137"/>
      <c r="DH37" s="137"/>
      <c r="DI37" s="137"/>
      <c r="DJ37" s="137"/>
      <c r="DK37" s="137"/>
      <c r="DL37" s="137"/>
      <c r="DM37" s="137"/>
      <c r="DN37" s="137"/>
      <c r="DO37" s="137"/>
      <c r="DP37" s="137"/>
      <c r="DQ37" s="137"/>
      <c r="DR37" s="137"/>
      <c r="DS37" s="137"/>
      <c r="DT37" s="137"/>
      <c r="DU37" s="137"/>
      <c r="DV37" s="137"/>
      <c r="DW37" s="137"/>
      <c r="DX37" s="137"/>
      <c r="DY37" s="137"/>
      <c r="DZ37" s="137"/>
      <c r="EA37" s="137"/>
      <c r="EB37" s="137"/>
      <c r="EC37" s="137"/>
      <c r="ED37" s="137"/>
      <c r="EE37" s="137"/>
      <c r="EF37" s="137"/>
      <c r="EG37" s="137"/>
      <c r="EH37" s="137"/>
      <c r="EI37" s="137"/>
      <c r="EJ37" s="137"/>
      <c r="EK37" s="137"/>
      <c r="EL37" s="137"/>
      <c r="EM37" s="137"/>
      <c r="EN37" s="137"/>
      <c r="EO37" s="137"/>
      <c r="EP37" s="137"/>
      <c r="EQ37" s="137"/>
      <c r="ER37" s="137"/>
      <c r="ES37" s="137"/>
      <c r="ET37" s="137"/>
      <c r="EU37" s="137"/>
      <c r="EV37" s="137"/>
      <c r="EW37" s="137"/>
      <c r="EX37" s="137"/>
      <c r="EY37" s="137"/>
      <c r="EZ37" s="137"/>
      <c r="FA37" s="137"/>
      <c r="FB37" s="137"/>
      <c r="FC37" s="137"/>
      <c r="FD37" s="137"/>
      <c r="FE37" s="137"/>
      <c r="FF37" s="137"/>
      <c r="FG37" s="137"/>
      <c r="FH37" s="137"/>
      <c r="FI37" s="137"/>
      <c r="FJ37" s="137"/>
      <c r="FK37" s="137"/>
      <c r="FL37" s="137"/>
      <c r="FM37" s="137"/>
      <c r="FN37" s="137"/>
      <c r="FO37" s="137"/>
      <c r="FP37" s="137"/>
      <c r="FQ37" s="137"/>
      <c r="FR37" s="137"/>
      <c r="FS37" s="137"/>
      <c r="FT37" s="137"/>
      <c r="FU37" s="137"/>
      <c r="FV37" s="137"/>
      <c r="FW37" s="137"/>
      <c r="FX37" s="137"/>
      <c r="FY37" s="137"/>
      <c r="FZ37" s="137"/>
      <c r="GA37" s="137"/>
      <c r="GB37" s="137"/>
      <c r="GC37" s="137"/>
      <c r="GD37" s="137"/>
      <c r="GE37" s="137"/>
      <c r="GF37" s="137"/>
      <c r="GG37" s="137"/>
      <c r="GH37" s="137"/>
      <c r="GI37" s="137"/>
      <c r="GJ37" s="137"/>
      <c r="GK37" s="137"/>
      <c r="GL37" s="137"/>
      <c r="GM37" s="137"/>
      <c r="GN37" s="137"/>
      <c r="GO37" s="137"/>
      <c r="GP37" s="137"/>
      <c r="GQ37" s="137"/>
      <c r="GR37" s="137"/>
      <c r="GS37" s="137"/>
      <c r="GT37" s="137"/>
      <c r="GU37" s="137"/>
      <c r="GV37" s="137"/>
      <c r="GW37" s="137"/>
      <c r="GX37" s="137"/>
      <c r="GY37" s="137"/>
      <c r="GZ37" s="137"/>
      <c r="HA37" s="137"/>
      <c r="HB37" s="137"/>
      <c r="HC37" s="137"/>
      <c r="HD37" s="137"/>
      <c r="HE37" s="137"/>
      <c r="HF37" s="137"/>
      <c r="HG37" s="137"/>
      <c r="HH37" s="137"/>
      <c r="HI37" s="137"/>
      <c r="HJ37" s="137"/>
      <c r="HK37" s="137"/>
      <c r="HL37" s="137"/>
      <c r="HM37" s="137"/>
      <c r="HN37" s="137"/>
      <c r="HO37" s="137"/>
      <c r="HP37" s="137"/>
      <c r="HQ37" s="137"/>
      <c r="HR37" s="137"/>
      <c r="HS37" s="137"/>
      <c r="HT37" s="137"/>
      <c r="HU37" s="137"/>
      <c r="HV37" s="137"/>
      <c r="HW37" s="137"/>
      <c r="HX37" s="137"/>
      <c r="HY37" s="137"/>
      <c r="HZ37" s="137"/>
      <c r="IA37" s="137"/>
      <c r="IB37" s="137"/>
      <c r="IC37" s="137"/>
      <c r="ID37" s="137"/>
      <c r="IE37" s="137"/>
      <c r="IF37" s="137"/>
      <c r="IG37" s="137"/>
      <c r="IH37" s="137"/>
      <c r="II37" s="137"/>
      <c r="IJ37" s="137"/>
      <c r="IK37" s="137"/>
      <c r="IL37" s="137"/>
      <c r="IM37" s="137"/>
      <c r="IN37" s="137"/>
      <c r="IO37" s="137"/>
      <c r="IP37" s="137"/>
      <c r="IQ37" s="137"/>
      <c r="IR37" s="137"/>
      <c r="IS37" s="137"/>
      <c r="IT37" s="137"/>
      <c r="IU37" s="137"/>
      <c r="IV37" s="137"/>
      <c r="IW37" s="137"/>
      <c r="IX37" s="137"/>
      <c r="IY37" s="137"/>
      <c r="IZ37" s="137"/>
      <c r="JA37" s="137"/>
      <c r="JB37" s="137"/>
      <c r="JC37" s="137"/>
      <c r="JD37" s="137"/>
      <c r="JE37" s="137"/>
      <c r="JF37" s="137"/>
      <c r="JG37" s="137"/>
      <c r="JH37" s="137"/>
      <c r="JI37" s="137"/>
      <c r="JJ37" s="137"/>
      <c r="JK37" s="137"/>
      <c r="JL37" s="137"/>
      <c r="JM37" s="137"/>
      <c r="JN37" s="137"/>
      <c r="JO37" s="137"/>
      <c r="JP37" s="137"/>
      <c r="JQ37" s="137"/>
      <c r="JR37" s="137"/>
      <c r="JS37" s="137"/>
      <c r="JT37" s="137"/>
      <c r="JU37" s="137"/>
      <c r="JV37" s="137"/>
      <c r="JW37" s="137"/>
      <c r="JX37" s="137"/>
      <c r="JY37" s="137"/>
      <c r="JZ37" s="137"/>
      <c r="KA37" s="137"/>
      <c r="KB37" s="137"/>
      <c r="KC37" s="137"/>
      <c r="KD37" s="137"/>
      <c r="KE37" s="137"/>
      <c r="KF37" s="137"/>
      <c r="KG37" s="137"/>
      <c r="KH37" s="137"/>
      <c r="KI37" s="137"/>
      <c r="KJ37" s="137"/>
      <c r="KK37" s="137"/>
      <c r="KL37" s="137"/>
      <c r="KM37" s="137"/>
      <c r="KN37" s="137"/>
      <c r="KO37" s="137"/>
      <c r="KP37" s="137"/>
      <c r="KQ37" s="137"/>
      <c r="KR37" s="137"/>
      <c r="KS37" s="137"/>
      <c r="KT37" s="137"/>
      <c r="KU37" s="137"/>
      <c r="KV37" s="137"/>
      <c r="KW37" s="137"/>
      <c r="KX37" s="137"/>
      <c r="KY37" s="137"/>
      <c r="KZ37" s="137"/>
      <c r="LA37" s="137"/>
      <c r="LB37" s="137"/>
      <c r="LC37" s="137"/>
      <c r="LD37" s="137"/>
      <c r="LE37" s="137"/>
      <c r="LF37" s="137"/>
      <c r="LG37" s="137"/>
      <c r="LH37" s="137"/>
      <c r="LI37" s="137"/>
      <c r="LJ37" s="137"/>
      <c r="LK37" s="137"/>
      <c r="LL37" s="137"/>
      <c r="LM37" s="137"/>
      <c r="LN37" s="137"/>
      <c r="LO37" s="137"/>
      <c r="LP37" s="137"/>
      <c r="LQ37" s="137"/>
      <c r="LR37" s="137"/>
      <c r="LS37" s="137"/>
      <c r="LT37" s="137"/>
      <c r="LU37" s="137"/>
      <c r="LV37" s="137"/>
      <c r="LW37" s="137"/>
      <c r="LX37" s="137"/>
      <c r="LY37" s="137"/>
      <c r="LZ37" s="137"/>
      <c r="MA37" s="137"/>
      <c r="MB37" s="137"/>
      <c r="MC37" s="137"/>
      <c r="MD37" s="137"/>
      <c r="ME37" s="137"/>
      <c r="MF37" s="137"/>
      <c r="MG37" s="137"/>
      <c r="MH37" s="137"/>
      <c r="MI37" s="137"/>
      <c r="MJ37" s="137"/>
      <c r="MK37" s="137"/>
      <c r="ML37" s="137"/>
      <c r="MM37" s="137"/>
      <c r="MN37" s="137"/>
      <c r="MO37" s="137"/>
      <c r="MP37" s="137"/>
      <c r="MQ37" s="137"/>
      <c r="MR37" s="137"/>
      <c r="MS37" s="137"/>
      <c r="MT37" s="137"/>
      <c r="MU37" s="137"/>
      <c r="MV37" s="137"/>
      <c r="MW37" s="137"/>
      <c r="MX37" s="137"/>
      <c r="MY37" s="137"/>
      <c r="MZ37" s="137"/>
      <c r="NA37" s="137"/>
      <c r="NB37" s="137"/>
      <c r="NC37" s="137"/>
      <c r="ND37" s="137"/>
      <c r="NE37" s="137"/>
      <c r="NF37" s="137"/>
      <c r="NG37" s="137"/>
      <c r="NH37" s="137"/>
      <c r="NI37" s="137"/>
      <c r="NJ37" s="137"/>
      <c r="NK37" s="137"/>
      <c r="NL37" s="137"/>
      <c r="NM37" s="137"/>
      <c r="NN37" s="137"/>
      <c r="NO37" s="137"/>
      <c r="NP37" s="137"/>
      <c r="NQ37" s="137"/>
      <c r="NR37" s="137"/>
      <c r="NS37" s="137"/>
      <c r="NT37" s="137"/>
      <c r="NU37" s="137"/>
      <c r="NV37" s="137"/>
      <c r="NW37" s="137"/>
      <c r="NX37" s="137"/>
      <c r="NY37" s="137"/>
      <c r="NZ37" s="137"/>
      <c r="OA37" s="137"/>
      <c r="OB37" s="137"/>
      <c r="OC37" s="137"/>
      <c r="OD37" s="137"/>
      <c r="OE37" s="137"/>
      <c r="OF37" s="137"/>
      <c r="OG37" s="137"/>
      <c r="OH37" s="137"/>
      <c r="OI37" s="137"/>
      <c r="OJ37" s="137"/>
      <c r="OK37" s="137"/>
      <c r="OL37" s="137"/>
      <c r="OM37" s="137"/>
      <c r="ON37" s="137"/>
      <c r="OO37" s="137"/>
      <c r="OP37" s="137"/>
      <c r="OQ37" s="137"/>
      <c r="OR37" s="137"/>
      <c r="OS37" s="137"/>
      <c r="OT37" s="137"/>
      <c r="OU37" s="137"/>
      <c r="OV37" s="137"/>
      <c r="OW37" s="137"/>
      <c r="OX37" s="137"/>
      <c r="OY37" s="137"/>
      <c r="OZ37" s="137"/>
      <c r="PA37" s="137"/>
      <c r="PB37" s="137"/>
      <c r="PC37" s="137"/>
      <c r="PD37" s="137"/>
      <c r="PE37" s="137"/>
      <c r="PF37" s="137"/>
      <c r="PG37" s="137"/>
      <c r="PH37" s="137"/>
      <c r="PI37" s="137"/>
      <c r="PJ37" s="137"/>
      <c r="PK37" s="137"/>
      <c r="PL37" s="137"/>
      <c r="PM37" s="137"/>
      <c r="PN37" s="137"/>
      <c r="PO37" s="137"/>
      <c r="PP37" s="137"/>
      <c r="PQ37" s="137"/>
      <c r="PR37" s="137"/>
      <c r="PS37" s="137"/>
      <c r="PT37" s="137"/>
      <c r="PU37" s="137"/>
      <c r="PV37" s="137"/>
      <c r="PW37" s="137"/>
      <c r="PX37" s="137"/>
      <c r="PY37" s="137"/>
      <c r="PZ37" s="137"/>
      <c r="QA37" s="137"/>
    </row>
    <row r="38" spans="1:443" s="140" customFormat="1" x14ac:dyDescent="0.25">
      <c r="A38" s="137"/>
      <c r="B38" s="175" t="s">
        <v>18</v>
      </c>
      <c r="C38" s="190" t="s">
        <v>49</v>
      </c>
      <c r="D38" s="191"/>
      <c r="E38" s="192"/>
      <c r="F38" s="109">
        <f t="shared" si="0"/>
        <v>0</v>
      </c>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c r="CF38" s="137"/>
      <c r="CG38" s="137"/>
      <c r="CH38" s="137"/>
      <c r="CI38" s="137"/>
      <c r="CJ38" s="137"/>
      <c r="CK38" s="137"/>
      <c r="CL38" s="137"/>
      <c r="CM38" s="137"/>
      <c r="CN38" s="137"/>
      <c r="CO38" s="137"/>
      <c r="CP38" s="137"/>
      <c r="CQ38" s="137"/>
      <c r="CR38" s="137"/>
      <c r="CS38" s="137"/>
      <c r="CT38" s="137"/>
      <c r="CU38" s="137"/>
      <c r="CV38" s="137"/>
      <c r="CW38" s="137"/>
      <c r="CX38" s="137"/>
      <c r="CY38" s="137"/>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c r="DW38" s="137"/>
      <c r="DX38" s="137"/>
      <c r="DY38" s="137"/>
      <c r="DZ38" s="137"/>
      <c r="EA38" s="137"/>
      <c r="EB38" s="137"/>
      <c r="EC38" s="137"/>
      <c r="ED38" s="137"/>
      <c r="EE38" s="137"/>
      <c r="EF38" s="137"/>
      <c r="EG38" s="137"/>
      <c r="EH38" s="137"/>
      <c r="EI38" s="137"/>
      <c r="EJ38" s="137"/>
      <c r="EK38" s="137"/>
      <c r="EL38" s="137"/>
      <c r="EM38" s="137"/>
      <c r="EN38" s="137"/>
      <c r="EO38" s="137"/>
      <c r="EP38" s="137"/>
      <c r="EQ38" s="137"/>
      <c r="ER38" s="137"/>
      <c r="ES38" s="137"/>
      <c r="ET38" s="137"/>
      <c r="EU38" s="137"/>
      <c r="EV38" s="137"/>
      <c r="EW38" s="137"/>
      <c r="EX38" s="137"/>
      <c r="EY38" s="137"/>
      <c r="EZ38" s="137"/>
      <c r="FA38" s="137"/>
      <c r="FB38" s="137"/>
      <c r="FC38" s="137"/>
      <c r="FD38" s="137"/>
      <c r="FE38" s="137"/>
      <c r="FF38" s="137"/>
      <c r="FG38" s="137"/>
      <c r="FH38" s="137"/>
      <c r="FI38" s="137"/>
      <c r="FJ38" s="137"/>
      <c r="FK38" s="137"/>
      <c r="FL38" s="137"/>
      <c r="FM38" s="137"/>
      <c r="FN38" s="137"/>
      <c r="FO38" s="137"/>
      <c r="FP38" s="137"/>
      <c r="FQ38" s="137"/>
      <c r="FR38" s="137"/>
      <c r="FS38" s="137"/>
      <c r="FT38" s="137"/>
      <c r="FU38" s="137"/>
      <c r="FV38" s="137"/>
      <c r="FW38" s="137"/>
      <c r="FX38" s="137"/>
      <c r="FY38" s="137"/>
      <c r="FZ38" s="137"/>
      <c r="GA38" s="137"/>
      <c r="GB38" s="137"/>
      <c r="GC38" s="137"/>
      <c r="GD38" s="137"/>
      <c r="GE38" s="137"/>
      <c r="GF38" s="137"/>
      <c r="GG38" s="137"/>
      <c r="GH38" s="137"/>
      <c r="GI38" s="137"/>
      <c r="GJ38" s="137"/>
      <c r="GK38" s="137"/>
      <c r="GL38" s="137"/>
      <c r="GM38" s="137"/>
      <c r="GN38" s="137"/>
      <c r="GO38" s="137"/>
      <c r="GP38" s="137"/>
      <c r="GQ38" s="137"/>
      <c r="GR38" s="137"/>
      <c r="GS38" s="137"/>
      <c r="GT38" s="137"/>
      <c r="GU38" s="137"/>
      <c r="GV38" s="137"/>
      <c r="GW38" s="137"/>
      <c r="GX38" s="137"/>
      <c r="GY38" s="137"/>
      <c r="GZ38" s="137"/>
      <c r="HA38" s="137"/>
      <c r="HB38" s="137"/>
      <c r="HC38" s="137"/>
      <c r="HD38" s="137"/>
      <c r="HE38" s="137"/>
      <c r="HF38" s="137"/>
      <c r="HG38" s="137"/>
      <c r="HH38" s="137"/>
      <c r="HI38" s="137"/>
      <c r="HJ38" s="137"/>
      <c r="HK38" s="137"/>
      <c r="HL38" s="137"/>
      <c r="HM38" s="137"/>
      <c r="HN38" s="137"/>
      <c r="HO38" s="137"/>
      <c r="HP38" s="137"/>
      <c r="HQ38" s="137"/>
      <c r="HR38" s="137"/>
      <c r="HS38" s="137"/>
      <c r="HT38" s="137"/>
      <c r="HU38" s="137"/>
      <c r="HV38" s="137"/>
      <c r="HW38" s="137"/>
      <c r="HX38" s="137"/>
      <c r="HY38" s="137"/>
      <c r="HZ38" s="137"/>
      <c r="IA38" s="137"/>
      <c r="IB38" s="137"/>
      <c r="IC38" s="137"/>
      <c r="ID38" s="137"/>
      <c r="IE38" s="137"/>
      <c r="IF38" s="137"/>
      <c r="IG38" s="137"/>
      <c r="IH38" s="137"/>
      <c r="II38" s="137"/>
      <c r="IJ38" s="137"/>
      <c r="IK38" s="137"/>
      <c r="IL38" s="137"/>
      <c r="IM38" s="137"/>
      <c r="IN38" s="137"/>
      <c r="IO38" s="137"/>
      <c r="IP38" s="137"/>
      <c r="IQ38" s="137"/>
      <c r="IR38" s="137"/>
      <c r="IS38" s="137"/>
      <c r="IT38" s="137"/>
      <c r="IU38" s="137"/>
      <c r="IV38" s="137"/>
      <c r="IW38" s="137"/>
      <c r="IX38" s="137"/>
      <c r="IY38" s="137"/>
      <c r="IZ38" s="137"/>
      <c r="JA38" s="137"/>
      <c r="JB38" s="137"/>
      <c r="JC38" s="137"/>
      <c r="JD38" s="137"/>
      <c r="JE38" s="137"/>
      <c r="JF38" s="137"/>
      <c r="JG38" s="137"/>
      <c r="JH38" s="137"/>
      <c r="JI38" s="137"/>
      <c r="JJ38" s="137"/>
      <c r="JK38" s="137"/>
      <c r="JL38" s="137"/>
      <c r="JM38" s="137"/>
      <c r="JN38" s="137"/>
      <c r="JO38" s="137"/>
      <c r="JP38" s="137"/>
      <c r="JQ38" s="137"/>
      <c r="JR38" s="137"/>
      <c r="JS38" s="137"/>
      <c r="JT38" s="137"/>
      <c r="JU38" s="137"/>
      <c r="JV38" s="137"/>
      <c r="JW38" s="137"/>
      <c r="JX38" s="137"/>
      <c r="JY38" s="137"/>
      <c r="JZ38" s="137"/>
      <c r="KA38" s="137"/>
      <c r="KB38" s="137"/>
      <c r="KC38" s="137"/>
      <c r="KD38" s="137"/>
      <c r="KE38" s="137"/>
      <c r="KF38" s="137"/>
      <c r="KG38" s="137"/>
      <c r="KH38" s="137"/>
      <c r="KI38" s="137"/>
      <c r="KJ38" s="137"/>
      <c r="KK38" s="137"/>
      <c r="KL38" s="137"/>
      <c r="KM38" s="137"/>
      <c r="KN38" s="137"/>
      <c r="KO38" s="137"/>
      <c r="KP38" s="137"/>
      <c r="KQ38" s="137"/>
      <c r="KR38" s="137"/>
      <c r="KS38" s="137"/>
      <c r="KT38" s="137"/>
      <c r="KU38" s="137"/>
      <c r="KV38" s="137"/>
      <c r="KW38" s="137"/>
      <c r="KX38" s="137"/>
      <c r="KY38" s="137"/>
      <c r="KZ38" s="137"/>
      <c r="LA38" s="137"/>
      <c r="LB38" s="137"/>
      <c r="LC38" s="137"/>
      <c r="LD38" s="137"/>
      <c r="LE38" s="137"/>
      <c r="LF38" s="137"/>
      <c r="LG38" s="137"/>
      <c r="LH38" s="137"/>
      <c r="LI38" s="137"/>
      <c r="LJ38" s="137"/>
      <c r="LK38" s="137"/>
      <c r="LL38" s="137"/>
      <c r="LM38" s="137"/>
      <c r="LN38" s="137"/>
      <c r="LO38" s="137"/>
      <c r="LP38" s="137"/>
      <c r="LQ38" s="137"/>
      <c r="LR38" s="137"/>
      <c r="LS38" s="137"/>
      <c r="LT38" s="137"/>
      <c r="LU38" s="137"/>
      <c r="LV38" s="137"/>
      <c r="LW38" s="137"/>
      <c r="LX38" s="137"/>
      <c r="LY38" s="137"/>
      <c r="LZ38" s="137"/>
      <c r="MA38" s="137"/>
      <c r="MB38" s="137"/>
      <c r="MC38" s="137"/>
      <c r="MD38" s="137"/>
      <c r="ME38" s="137"/>
      <c r="MF38" s="137"/>
      <c r="MG38" s="137"/>
      <c r="MH38" s="137"/>
      <c r="MI38" s="137"/>
      <c r="MJ38" s="137"/>
      <c r="MK38" s="137"/>
      <c r="ML38" s="137"/>
      <c r="MM38" s="137"/>
      <c r="MN38" s="137"/>
      <c r="MO38" s="137"/>
      <c r="MP38" s="137"/>
      <c r="MQ38" s="137"/>
      <c r="MR38" s="137"/>
      <c r="MS38" s="137"/>
      <c r="MT38" s="137"/>
      <c r="MU38" s="137"/>
      <c r="MV38" s="137"/>
      <c r="MW38" s="137"/>
      <c r="MX38" s="137"/>
      <c r="MY38" s="137"/>
      <c r="MZ38" s="137"/>
      <c r="NA38" s="137"/>
      <c r="NB38" s="137"/>
      <c r="NC38" s="137"/>
      <c r="ND38" s="137"/>
      <c r="NE38" s="137"/>
      <c r="NF38" s="137"/>
      <c r="NG38" s="137"/>
      <c r="NH38" s="137"/>
      <c r="NI38" s="137"/>
      <c r="NJ38" s="137"/>
      <c r="NK38" s="137"/>
      <c r="NL38" s="137"/>
      <c r="NM38" s="137"/>
      <c r="NN38" s="137"/>
      <c r="NO38" s="137"/>
      <c r="NP38" s="137"/>
      <c r="NQ38" s="137"/>
      <c r="NR38" s="137"/>
      <c r="NS38" s="137"/>
      <c r="NT38" s="137"/>
      <c r="NU38" s="137"/>
      <c r="NV38" s="137"/>
      <c r="NW38" s="137"/>
      <c r="NX38" s="137"/>
      <c r="NY38" s="137"/>
      <c r="NZ38" s="137"/>
      <c r="OA38" s="137"/>
      <c r="OB38" s="137"/>
      <c r="OC38" s="137"/>
      <c r="OD38" s="137"/>
      <c r="OE38" s="137"/>
      <c r="OF38" s="137"/>
      <c r="OG38" s="137"/>
      <c r="OH38" s="137"/>
      <c r="OI38" s="137"/>
      <c r="OJ38" s="137"/>
      <c r="OK38" s="137"/>
      <c r="OL38" s="137"/>
      <c r="OM38" s="137"/>
      <c r="ON38" s="137"/>
      <c r="OO38" s="137"/>
      <c r="OP38" s="137"/>
      <c r="OQ38" s="137"/>
      <c r="OR38" s="137"/>
      <c r="OS38" s="137"/>
      <c r="OT38" s="137"/>
      <c r="OU38" s="137"/>
      <c r="OV38" s="137"/>
      <c r="OW38" s="137"/>
      <c r="OX38" s="137"/>
      <c r="OY38" s="137"/>
      <c r="OZ38" s="137"/>
      <c r="PA38" s="137"/>
      <c r="PB38" s="137"/>
      <c r="PC38" s="137"/>
      <c r="PD38" s="137"/>
      <c r="PE38" s="137"/>
      <c r="PF38" s="137"/>
      <c r="PG38" s="137"/>
      <c r="PH38" s="137"/>
      <c r="PI38" s="137"/>
      <c r="PJ38" s="137"/>
      <c r="PK38" s="137"/>
      <c r="PL38" s="137"/>
      <c r="PM38" s="137"/>
      <c r="PN38" s="137"/>
      <c r="PO38" s="137"/>
      <c r="PP38" s="137"/>
      <c r="PQ38" s="137"/>
      <c r="PR38" s="137"/>
      <c r="PS38" s="137"/>
      <c r="PT38" s="137"/>
      <c r="PU38" s="137"/>
      <c r="PV38" s="137"/>
      <c r="PW38" s="137"/>
      <c r="PX38" s="137"/>
      <c r="PY38" s="137"/>
      <c r="PZ38" s="137"/>
      <c r="QA38" s="137"/>
    </row>
    <row r="39" spans="1:443" s="140" customFormat="1" ht="75" x14ac:dyDescent="0.25">
      <c r="A39" s="137"/>
      <c r="B39" s="4" t="s">
        <v>3</v>
      </c>
      <c r="C39" s="119" t="s">
        <v>50</v>
      </c>
      <c r="D39" s="187"/>
      <c r="E39" s="187"/>
      <c r="F39" s="109"/>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7"/>
      <c r="BW39" s="137"/>
      <c r="BX39" s="137"/>
      <c r="BY39" s="137"/>
      <c r="BZ39" s="137"/>
      <c r="CA39" s="137"/>
      <c r="CB39" s="137"/>
      <c r="CC39" s="137"/>
      <c r="CD39" s="137"/>
      <c r="CE39" s="137"/>
      <c r="CF39" s="137"/>
      <c r="CG39" s="137"/>
      <c r="CH39" s="137"/>
      <c r="CI39" s="137"/>
      <c r="CJ39" s="137"/>
      <c r="CK39" s="137"/>
      <c r="CL39" s="137"/>
      <c r="CM39" s="137"/>
      <c r="CN39" s="137"/>
      <c r="CO39" s="137"/>
      <c r="CP39" s="137"/>
      <c r="CQ39" s="137"/>
      <c r="CR39" s="137"/>
      <c r="CS39" s="137"/>
      <c r="CT39" s="137"/>
      <c r="CU39" s="137"/>
      <c r="CV39" s="137"/>
      <c r="CW39" s="137"/>
      <c r="CX39" s="137"/>
      <c r="CY39" s="137"/>
      <c r="CZ39" s="137"/>
      <c r="DA39" s="137"/>
      <c r="DB39" s="137"/>
      <c r="DC39" s="137"/>
      <c r="DD39" s="137"/>
      <c r="DE39" s="137"/>
      <c r="DF39" s="137"/>
      <c r="DG39" s="137"/>
      <c r="DH39" s="137"/>
      <c r="DI39" s="137"/>
      <c r="DJ39" s="137"/>
      <c r="DK39" s="137"/>
      <c r="DL39" s="137"/>
      <c r="DM39" s="137"/>
      <c r="DN39" s="137"/>
      <c r="DO39" s="137"/>
      <c r="DP39" s="137"/>
      <c r="DQ39" s="137"/>
      <c r="DR39" s="137"/>
      <c r="DS39" s="137"/>
      <c r="DT39" s="137"/>
      <c r="DU39" s="137"/>
      <c r="DV39" s="137"/>
      <c r="DW39" s="137"/>
      <c r="DX39" s="137"/>
      <c r="DY39" s="137"/>
      <c r="DZ39" s="137"/>
      <c r="EA39" s="137"/>
      <c r="EB39" s="137"/>
      <c r="EC39" s="137"/>
      <c r="ED39" s="137"/>
      <c r="EE39" s="137"/>
      <c r="EF39" s="137"/>
      <c r="EG39" s="137"/>
      <c r="EH39" s="137"/>
      <c r="EI39" s="137"/>
      <c r="EJ39" s="137"/>
      <c r="EK39" s="137"/>
      <c r="EL39" s="137"/>
      <c r="EM39" s="137"/>
      <c r="EN39" s="137"/>
      <c r="EO39" s="137"/>
      <c r="EP39" s="137"/>
      <c r="EQ39" s="137"/>
      <c r="ER39" s="137"/>
      <c r="ES39" s="137"/>
      <c r="ET39" s="137"/>
      <c r="EU39" s="137"/>
      <c r="EV39" s="137"/>
      <c r="EW39" s="137"/>
      <c r="EX39" s="137"/>
      <c r="EY39" s="137"/>
      <c r="EZ39" s="137"/>
      <c r="FA39" s="137"/>
      <c r="FB39" s="137"/>
      <c r="FC39" s="137"/>
      <c r="FD39" s="137"/>
      <c r="FE39" s="137"/>
      <c r="FF39" s="137"/>
      <c r="FG39" s="137"/>
      <c r="FH39" s="137"/>
      <c r="FI39" s="137"/>
      <c r="FJ39" s="137"/>
      <c r="FK39" s="137"/>
      <c r="FL39" s="137"/>
      <c r="FM39" s="137"/>
      <c r="FN39" s="137"/>
      <c r="FO39" s="137"/>
      <c r="FP39" s="137"/>
      <c r="FQ39" s="137"/>
      <c r="FR39" s="137"/>
      <c r="FS39" s="137"/>
      <c r="FT39" s="137"/>
      <c r="FU39" s="137"/>
      <c r="FV39" s="137"/>
      <c r="FW39" s="137"/>
      <c r="FX39" s="137"/>
      <c r="FY39" s="137"/>
      <c r="FZ39" s="137"/>
      <c r="GA39" s="137"/>
      <c r="GB39" s="137"/>
      <c r="GC39" s="137"/>
      <c r="GD39" s="137"/>
      <c r="GE39" s="137"/>
      <c r="GF39" s="137"/>
      <c r="GG39" s="137"/>
      <c r="GH39" s="137"/>
      <c r="GI39" s="137"/>
      <c r="GJ39" s="137"/>
      <c r="GK39" s="137"/>
      <c r="GL39" s="137"/>
      <c r="GM39" s="137"/>
      <c r="GN39" s="137"/>
      <c r="GO39" s="137"/>
      <c r="GP39" s="137"/>
      <c r="GQ39" s="137"/>
      <c r="GR39" s="137"/>
      <c r="GS39" s="137"/>
      <c r="GT39" s="137"/>
      <c r="GU39" s="137"/>
      <c r="GV39" s="137"/>
      <c r="GW39" s="137"/>
      <c r="GX39" s="137"/>
      <c r="GY39" s="137"/>
      <c r="GZ39" s="137"/>
      <c r="HA39" s="137"/>
      <c r="HB39" s="137"/>
      <c r="HC39" s="137"/>
      <c r="HD39" s="137"/>
      <c r="HE39" s="137"/>
      <c r="HF39" s="137"/>
      <c r="HG39" s="137"/>
      <c r="HH39" s="137"/>
      <c r="HI39" s="137"/>
      <c r="HJ39" s="137"/>
      <c r="HK39" s="137"/>
      <c r="HL39" s="137"/>
      <c r="HM39" s="137"/>
      <c r="HN39" s="137"/>
      <c r="HO39" s="137"/>
      <c r="HP39" s="137"/>
      <c r="HQ39" s="137"/>
      <c r="HR39" s="137"/>
      <c r="HS39" s="137"/>
      <c r="HT39" s="137"/>
      <c r="HU39" s="137"/>
      <c r="HV39" s="137"/>
      <c r="HW39" s="137"/>
      <c r="HX39" s="137"/>
      <c r="HY39" s="137"/>
      <c r="HZ39" s="137"/>
      <c r="IA39" s="137"/>
      <c r="IB39" s="137"/>
      <c r="IC39" s="137"/>
      <c r="ID39" s="137"/>
      <c r="IE39" s="137"/>
      <c r="IF39" s="137"/>
      <c r="IG39" s="137"/>
      <c r="IH39" s="137"/>
      <c r="II39" s="137"/>
      <c r="IJ39" s="137"/>
      <c r="IK39" s="137"/>
      <c r="IL39" s="137"/>
      <c r="IM39" s="137"/>
      <c r="IN39" s="137"/>
      <c r="IO39" s="137"/>
      <c r="IP39" s="137"/>
      <c r="IQ39" s="137"/>
      <c r="IR39" s="137"/>
      <c r="IS39" s="137"/>
      <c r="IT39" s="137"/>
      <c r="IU39" s="137"/>
      <c r="IV39" s="137"/>
      <c r="IW39" s="137"/>
      <c r="IX39" s="137"/>
      <c r="IY39" s="137"/>
      <c r="IZ39" s="137"/>
      <c r="JA39" s="137"/>
      <c r="JB39" s="137"/>
      <c r="JC39" s="137"/>
      <c r="JD39" s="137"/>
      <c r="JE39" s="137"/>
      <c r="JF39" s="137"/>
      <c r="JG39" s="137"/>
      <c r="JH39" s="137"/>
      <c r="JI39" s="137"/>
      <c r="JJ39" s="137"/>
      <c r="JK39" s="137"/>
      <c r="JL39" s="137"/>
      <c r="JM39" s="137"/>
      <c r="JN39" s="137"/>
      <c r="JO39" s="137"/>
      <c r="JP39" s="137"/>
      <c r="JQ39" s="137"/>
      <c r="JR39" s="137"/>
      <c r="JS39" s="137"/>
      <c r="JT39" s="137"/>
      <c r="JU39" s="137"/>
      <c r="JV39" s="137"/>
      <c r="JW39" s="137"/>
      <c r="JX39" s="137"/>
      <c r="JY39" s="137"/>
      <c r="JZ39" s="137"/>
      <c r="KA39" s="137"/>
      <c r="KB39" s="137"/>
      <c r="KC39" s="137"/>
      <c r="KD39" s="137"/>
      <c r="KE39" s="137"/>
      <c r="KF39" s="137"/>
      <c r="KG39" s="137"/>
      <c r="KH39" s="137"/>
      <c r="KI39" s="137"/>
      <c r="KJ39" s="137"/>
      <c r="KK39" s="137"/>
      <c r="KL39" s="137"/>
      <c r="KM39" s="137"/>
      <c r="KN39" s="137"/>
      <c r="KO39" s="137"/>
      <c r="KP39" s="137"/>
      <c r="KQ39" s="137"/>
      <c r="KR39" s="137"/>
      <c r="KS39" s="137"/>
      <c r="KT39" s="137"/>
      <c r="KU39" s="137"/>
      <c r="KV39" s="137"/>
      <c r="KW39" s="137"/>
      <c r="KX39" s="137"/>
      <c r="KY39" s="137"/>
      <c r="KZ39" s="137"/>
      <c r="LA39" s="137"/>
      <c r="LB39" s="137"/>
      <c r="LC39" s="137"/>
      <c r="LD39" s="137"/>
      <c r="LE39" s="137"/>
      <c r="LF39" s="137"/>
      <c r="LG39" s="137"/>
      <c r="LH39" s="137"/>
      <c r="LI39" s="137"/>
      <c r="LJ39" s="137"/>
      <c r="LK39" s="137"/>
      <c r="LL39" s="137"/>
      <c r="LM39" s="137"/>
      <c r="LN39" s="137"/>
      <c r="LO39" s="137"/>
      <c r="LP39" s="137"/>
      <c r="LQ39" s="137"/>
      <c r="LR39" s="137"/>
      <c r="LS39" s="137"/>
      <c r="LT39" s="137"/>
      <c r="LU39" s="137"/>
      <c r="LV39" s="137"/>
      <c r="LW39" s="137"/>
      <c r="LX39" s="137"/>
      <c r="LY39" s="137"/>
      <c r="LZ39" s="137"/>
      <c r="MA39" s="137"/>
      <c r="MB39" s="137"/>
      <c r="MC39" s="137"/>
      <c r="MD39" s="137"/>
      <c r="ME39" s="137"/>
      <c r="MF39" s="137"/>
      <c r="MG39" s="137"/>
      <c r="MH39" s="137"/>
      <c r="MI39" s="137"/>
      <c r="MJ39" s="137"/>
      <c r="MK39" s="137"/>
      <c r="ML39" s="137"/>
      <c r="MM39" s="137"/>
      <c r="MN39" s="137"/>
      <c r="MO39" s="137"/>
      <c r="MP39" s="137"/>
      <c r="MQ39" s="137"/>
      <c r="MR39" s="137"/>
      <c r="MS39" s="137"/>
      <c r="MT39" s="137"/>
      <c r="MU39" s="137"/>
      <c r="MV39" s="137"/>
      <c r="MW39" s="137"/>
      <c r="MX39" s="137"/>
      <c r="MY39" s="137"/>
      <c r="MZ39" s="137"/>
      <c r="NA39" s="137"/>
      <c r="NB39" s="137"/>
      <c r="NC39" s="137"/>
      <c r="ND39" s="137"/>
      <c r="NE39" s="137"/>
      <c r="NF39" s="137"/>
      <c r="NG39" s="137"/>
      <c r="NH39" s="137"/>
      <c r="NI39" s="137"/>
      <c r="NJ39" s="137"/>
      <c r="NK39" s="137"/>
      <c r="NL39" s="137"/>
      <c r="NM39" s="137"/>
      <c r="NN39" s="137"/>
      <c r="NO39" s="137"/>
      <c r="NP39" s="137"/>
      <c r="NQ39" s="137"/>
      <c r="NR39" s="137"/>
      <c r="NS39" s="137"/>
      <c r="NT39" s="137"/>
      <c r="NU39" s="137"/>
      <c r="NV39" s="137"/>
      <c r="NW39" s="137"/>
      <c r="NX39" s="137"/>
      <c r="NY39" s="137"/>
      <c r="NZ39" s="137"/>
      <c r="OA39" s="137"/>
      <c r="OB39" s="137"/>
      <c r="OC39" s="137"/>
      <c r="OD39" s="137"/>
      <c r="OE39" s="137"/>
      <c r="OF39" s="137"/>
      <c r="OG39" s="137"/>
      <c r="OH39" s="137"/>
      <c r="OI39" s="137"/>
      <c r="OJ39" s="137"/>
      <c r="OK39" s="137"/>
      <c r="OL39" s="137"/>
      <c r="OM39" s="137"/>
      <c r="ON39" s="137"/>
      <c r="OO39" s="137"/>
      <c r="OP39" s="137"/>
      <c r="OQ39" s="137"/>
      <c r="OR39" s="137"/>
      <c r="OS39" s="137"/>
      <c r="OT39" s="137"/>
      <c r="OU39" s="137"/>
      <c r="OV39" s="137"/>
      <c r="OW39" s="137"/>
      <c r="OX39" s="137"/>
      <c r="OY39" s="137"/>
      <c r="OZ39" s="137"/>
      <c r="PA39" s="137"/>
      <c r="PB39" s="137"/>
      <c r="PC39" s="137"/>
      <c r="PD39" s="137"/>
      <c r="PE39" s="137"/>
      <c r="PF39" s="137"/>
      <c r="PG39" s="137"/>
      <c r="PH39" s="137"/>
      <c r="PI39" s="137"/>
      <c r="PJ39" s="137"/>
      <c r="PK39" s="137"/>
      <c r="PL39" s="137"/>
      <c r="PM39" s="137"/>
      <c r="PN39" s="137"/>
      <c r="PO39" s="137"/>
      <c r="PP39" s="137"/>
      <c r="PQ39" s="137"/>
      <c r="PR39" s="137"/>
      <c r="PS39" s="137"/>
      <c r="PT39" s="137"/>
      <c r="PU39" s="137"/>
      <c r="PV39" s="137"/>
      <c r="PW39" s="137"/>
      <c r="PX39" s="137"/>
      <c r="PY39" s="137"/>
      <c r="PZ39" s="137"/>
      <c r="QA39" s="137"/>
    </row>
    <row r="40" spans="1:443" s="140" customFormat="1" ht="258" customHeight="1" x14ac:dyDescent="0.25">
      <c r="A40" s="137"/>
      <c r="B40" s="4" t="s">
        <v>51</v>
      </c>
      <c r="C40" s="119" t="s">
        <v>52</v>
      </c>
      <c r="D40" s="188"/>
      <c r="E40" s="188"/>
      <c r="F40" s="109"/>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7"/>
      <c r="BW40" s="137"/>
      <c r="BX40" s="137"/>
      <c r="BY40" s="137"/>
      <c r="BZ40" s="137"/>
      <c r="CA40" s="137"/>
      <c r="CB40" s="137"/>
      <c r="CC40" s="137"/>
      <c r="CD40" s="137"/>
      <c r="CE40" s="137"/>
      <c r="CF40" s="137"/>
      <c r="CG40" s="137"/>
      <c r="CH40" s="137"/>
      <c r="CI40" s="137"/>
      <c r="CJ40" s="137"/>
      <c r="CK40" s="137"/>
      <c r="CL40" s="137"/>
      <c r="CM40" s="137"/>
      <c r="CN40" s="137"/>
      <c r="CO40" s="137"/>
      <c r="CP40" s="137"/>
      <c r="CQ40" s="137"/>
      <c r="CR40" s="137"/>
      <c r="CS40" s="137"/>
      <c r="CT40" s="137"/>
      <c r="CU40" s="137"/>
      <c r="CV40" s="137"/>
      <c r="CW40" s="137"/>
      <c r="CX40" s="137"/>
      <c r="CY40" s="137"/>
      <c r="CZ40" s="137"/>
      <c r="DA40" s="137"/>
      <c r="DB40" s="137"/>
      <c r="DC40" s="137"/>
      <c r="DD40" s="137"/>
      <c r="DE40" s="137"/>
      <c r="DF40" s="137"/>
      <c r="DG40" s="137"/>
      <c r="DH40" s="137"/>
      <c r="DI40" s="137"/>
      <c r="DJ40" s="137"/>
      <c r="DK40" s="137"/>
      <c r="DL40" s="137"/>
      <c r="DM40" s="137"/>
      <c r="DN40" s="137"/>
      <c r="DO40" s="137"/>
      <c r="DP40" s="137"/>
      <c r="DQ40" s="137"/>
      <c r="DR40" s="137"/>
      <c r="DS40" s="137"/>
      <c r="DT40" s="137"/>
      <c r="DU40" s="137"/>
      <c r="DV40" s="137"/>
      <c r="DW40" s="137"/>
      <c r="DX40" s="137"/>
      <c r="DY40" s="137"/>
      <c r="DZ40" s="137"/>
      <c r="EA40" s="137"/>
      <c r="EB40" s="137"/>
      <c r="EC40" s="137"/>
      <c r="ED40" s="137"/>
      <c r="EE40" s="137"/>
      <c r="EF40" s="137"/>
      <c r="EG40" s="137"/>
      <c r="EH40" s="137"/>
      <c r="EI40" s="137"/>
      <c r="EJ40" s="137"/>
      <c r="EK40" s="137"/>
      <c r="EL40" s="137"/>
      <c r="EM40" s="137"/>
      <c r="EN40" s="137"/>
      <c r="EO40" s="137"/>
      <c r="EP40" s="137"/>
      <c r="EQ40" s="137"/>
      <c r="ER40" s="137"/>
      <c r="ES40" s="137"/>
      <c r="ET40" s="137"/>
      <c r="EU40" s="137"/>
      <c r="EV40" s="137"/>
      <c r="EW40" s="137"/>
      <c r="EX40" s="137"/>
      <c r="EY40" s="137"/>
      <c r="EZ40" s="137"/>
      <c r="FA40" s="137"/>
      <c r="FB40" s="137"/>
      <c r="FC40" s="137"/>
      <c r="FD40" s="137"/>
      <c r="FE40" s="137"/>
      <c r="FF40" s="137"/>
      <c r="FG40" s="137"/>
      <c r="FH40" s="137"/>
      <c r="FI40" s="137"/>
      <c r="FJ40" s="137"/>
      <c r="FK40" s="137"/>
      <c r="FL40" s="137"/>
      <c r="FM40" s="137"/>
      <c r="FN40" s="137"/>
      <c r="FO40" s="137"/>
      <c r="FP40" s="137"/>
      <c r="FQ40" s="137"/>
      <c r="FR40" s="137"/>
      <c r="FS40" s="137"/>
      <c r="FT40" s="137"/>
      <c r="FU40" s="137"/>
      <c r="FV40" s="137"/>
      <c r="FW40" s="137"/>
      <c r="FX40" s="137"/>
      <c r="FY40" s="137"/>
      <c r="FZ40" s="137"/>
      <c r="GA40" s="137"/>
      <c r="GB40" s="137"/>
      <c r="GC40" s="137"/>
      <c r="GD40" s="137"/>
      <c r="GE40" s="137"/>
      <c r="GF40" s="137"/>
      <c r="GG40" s="137"/>
      <c r="GH40" s="137"/>
      <c r="GI40" s="137"/>
      <c r="GJ40" s="137"/>
      <c r="GK40" s="137"/>
      <c r="GL40" s="137"/>
      <c r="GM40" s="137"/>
      <c r="GN40" s="137"/>
      <c r="GO40" s="137"/>
      <c r="GP40" s="137"/>
      <c r="GQ40" s="137"/>
      <c r="GR40" s="137"/>
      <c r="GS40" s="137"/>
      <c r="GT40" s="137"/>
      <c r="GU40" s="137"/>
      <c r="GV40" s="137"/>
      <c r="GW40" s="137"/>
      <c r="GX40" s="137"/>
      <c r="GY40" s="137"/>
      <c r="GZ40" s="137"/>
      <c r="HA40" s="137"/>
      <c r="HB40" s="137"/>
      <c r="HC40" s="137"/>
      <c r="HD40" s="137"/>
      <c r="HE40" s="137"/>
      <c r="HF40" s="137"/>
      <c r="HG40" s="137"/>
      <c r="HH40" s="137"/>
      <c r="HI40" s="137"/>
      <c r="HJ40" s="137"/>
      <c r="HK40" s="137"/>
      <c r="HL40" s="137"/>
      <c r="HM40" s="137"/>
      <c r="HN40" s="137"/>
      <c r="HO40" s="137"/>
      <c r="HP40" s="137"/>
      <c r="HQ40" s="137"/>
      <c r="HR40" s="137"/>
      <c r="HS40" s="137"/>
      <c r="HT40" s="137"/>
      <c r="HU40" s="137"/>
      <c r="HV40" s="137"/>
      <c r="HW40" s="137"/>
      <c r="HX40" s="137"/>
      <c r="HY40" s="137"/>
      <c r="HZ40" s="137"/>
      <c r="IA40" s="137"/>
      <c r="IB40" s="137"/>
      <c r="IC40" s="137"/>
      <c r="ID40" s="137"/>
      <c r="IE40" s="137"/>
      <c r="IF40" s="137"/>
      <c r="IG40" s="137"/>
      <c r="IH40" s="137"/>
      <c r="II40" s="137"/>
      <c r="IJ40" s="137"/>
      <c r="IK40" s="137"/>
      <c r="IL40" s="137"/>
      <c r="IM40" s="137"/>
      <c r="IN40" s="137"/>
      <c r="IO40" s="137"/>
      <c r="IP40" s="137"/>
      <c r="IQ40" s="137"/>
      <c r="IR40" s="137"/>
      <c r="IS40" s="137"/>
      <c r="IT40" s="137"/>
      <c r="IU40" s="137"/>
      <c r="IV40" s="137"/>
      <c r="IW40" s="137"/>
      <c r="IX40" s="137"/>
      <c r="IY40" s="137"/>
      <c r="IZ40" s="137"/>
      <c r="JA40" s="137"/>
      <c r="JB40" s="137"/>
      <c r="JC40" s="137"/>
      <c r="JD40" s="137"/>
      <c r="JE40" s="137"/>
      <c r="JF40" s="137"/>
      <c r="JG40" s="137"/>
      <c r="JH40" s="137"/>
      <c r="JI40" s="137"/>
      <c r="JJ40" s="137"/>
      <c r="JK40" s="137"/>
      <c r="JL40" s="137"/>
      <c r="JM40" s="137"/>
      <c r="JN40" s="137"/>
      <c r="JO40" s="137"/>
      <c r="JP40" s="137"/>
      <c r="JQ40" s="137"/>
      <c r="JR40" s="137"/>
      <c r="JS40" s="137"/>
      <c r="JT40" s="137"/>
      <c r="JU40" s="137"/>
      <c r="JV40" s="137"/>
      <c r="JW40" s="137"/>
      <c r="JX40" s="137"/>
      <c r="JY40" s="137"/>
      <c r="JZ40" s="137"/>
      <c r="KA40" s="137"/>
      <c r="KB40" s="137"/>
      <c r="KC40" s="137"/>
      <c r="KD40" s="137"/>
      <c r="KE40" s="137"/>
      <c r="KF40" s="137"/>
      <c r="KG40" s="137"/>
      <c r="KH40" s="137"/>
      <c r="KI40" s="137"/>
      <c r="KJ40" s="137"/>
      <c r="KK40" s="137"/>
      <c r="KL40" s="137"/>
      <c r="KM40" s="137"/>
      <c r="KN40" s="137"/>
      <c r="KO40" s="137"/>
      <c r="KP40" s="137"/>
      <c r="KQ40" s="137"/>
      <c r="KR40" s="137"/>
      <c r="KS40" s="137"/>
      <c r="KT40" s="137"/>
      <c r="KU40" s="137"/>
      <c r="KV40" s="137"/>
      <c r="KW40" s="137"/>
      <c r="KX40" s="137"/>
      <c r="KY40" s="137"/>
      <c r="KZ40" s="137"/>
      <c r="LA40" s="137"/>
      <c r="LB40" s="137"/>
      <c r="LC40" s="137"/>
      <c r="LD40" s="137"/>
      <c r="LE40" s="137"/>
      <c r="LF40" s="137"/>
      <c r="LG40" s="137"/>
      <c r="LH40" s="137"/>
      <c r="LI40" s="137"/>
      <c r="LJ40" s="137"/>
      <c r="LK40" s="137"/>
      <c r="LL40" s="137"/>
      <c r="LM40" s="137"/>
      <c r="LN40" s="137"/>
      <c r="LO40" s="137"/>
      <c r="LP40" s="137"/>
      <c r="LQ40" s="137"/>
      <c r="LR40" s="137"/>
      <c r="LS40" s="137"/>
      <c r="LT40" s="137"/>
      <c r="LU40" s="137"/>
      <c r="LV40" s="137"/>
      <c r="LW40" s="137"/>
      <c r="LX40" s="137"/>
      <c r="LY40" s="137"/>
      <c r="LZ40" s="137"/>
      <c r="MA40" s="137"/>
      <c r="MB40" s="137"/>
      <c r="MC40" s="137"/>
      <c r="MD40" s="137"/>
      <c r="ME40" s="137"/>
      <c r="MF40" s="137"/>
      <c r="MG40" s="137"/>
      <c r="MH40" s="137"/>
      <c r="MI40" s="137"/>
      <c r="MJ40" s="137"/>
      <c r="MK40" s="137"/>
      <c r="ML40" s="137"/>
      <c r="MM40" s="137"/>
      <c r="MN40" s="137"/>
      <c r="MO40" s="137"/>
      <c r="MP40" s="137"/>
      <c r="MQ40" s="137"/>
      <c r="MR40" s="137"/>
      <c r="MS40" s="137"/>
      <c r="MT40" s="137"/>
      <c r="MU40" s="137"/>
      <c r="MV40" s="137"/>
      <c r="MW40" s="137"/>
      <c r="MX40" s="137"/>
      <c r="MY40" s="137"/>
      <c r="MZ40" s="137"/>
      <c r="NA40" s="137"/>
      <c r="NB40" s="137"/>
      <c r="NC40" s="137"/>
      <c r="ND40" s="137"/>
      <c r="NE40" s="137"/>
      <c r="NF40" s="137"/>
      <c r="NG40" s="137"/>
      <c r="NH40" s="137"/>
      <c r="NI40" s="137"/>
      <c r="NJ40" s="137"/>
      <c r="NK40" s="137"/>
      <c r="NL40" s="137"/>
      <c r="NM40" s="137"/>
      <c r="NN40" s="137"/>
      <c r="NO40" s="137"/>
      <c r="NP40" s="137"/>
      <c r="NQ40" s="137"/>
      <c r="NR40" s="137"/>
      <c r="NS40" s="137"/>
      <c r="NT40" s="137"/>
      <c r="NU40" s="137"/>
      <c r="NV40" s="137"/>
      <c r="NW40" s="137"/>
      <c r="NX40" s="137"/>
      <c r="NY40" s="137"/>
      <c r="NZ40" s="137"/>
      <c r="OA40" s="137"/>
      <c r="OB40" s="137"/>
      <c r="OC40" s="137"/>
      <c r="OD40" s="137"/>
      <c r="OE40" s="137"/>
      <c r="OF40" s="137"/>
      <c r="OG40" s="137"/>
      <c r="OH40" s="137"/>
      <c r="OI40" s="137"/>
      <c r="OJ40" s="137"/>
      <c r="OK40" s="137"/>
      <c r="OL40" s="137"/>
      <c r="OM40" s="137"/>
      <c r="ON40" s="137"/>
      <c r="OO40" s="137"/>
      <c r="OP40" s="137"/>
      <c r="OQ40" s="137"/>
      <c r="OR40" s="137"/>
      <c r="OS40" s="137"/>
      <c r="OT40" s="137"/>
      <c r="OU40" s="137"/>
      <c r="OV40" s="137"/>
      <c r="OW40" s="137"/>
      <c r="OX40" s="137"/>
      <c r="OY40" s="137"/>
      <c r="OZ40" s="137"/>
      <c r="PA40" s="137"/>
      <c r="PB40" s="137"/>
      <c r="PC40" s="137"/>
      <c r="PD40" s="137"/>
      <c r="PE40" s="137"/>
      <c r="PF40" s="137"/>
      <c r="PG40" s="137"/>
      <c r="PH40" s="137"/>
      <c r="PI40" s="137"/>
      <c r="PJ40" s="137"/>
      <c r="PK40" s="137"/>
      <c r="PL40" s="137"/>
      <c r="PM40" s="137"/>
      <c r="PN40" s="137"/>
      <c r="PO40" s="137"/>
      <c r="PP40" s="137"/>
      <c r="PQ40" s="137"/>
      <c r="PR40" s="137"/>
      <c r="PS40" s="137"/>
      <c r="PT40" s="137"/>
      <c r="PU40" s="137"/>
      <c r="PV40" s="137"/>
      <c r="PW40" s="137"/>
      <c r="PX40" s="137"/>
      <c r="PY40" s="137"/>
      <c r="PZ40" s="137"/>
      <c r="QA40" s="137"/>
    </row>
    <row r="41" spans="1:443" s="140" customFormat="1" ht="53.25" customHeight="1" x14ac:dyDescent="0.25">
      <c r="A41" s="137"/>
      <c r="B41" s="4" t="s">
        <v>53</v>
      </c>
      <c r="C41" s="119" t="s">
        <v>54</v>
      </c>
      <c r="D41" s="188"/>
      <c r="E41" s="188"/>
      <c r="F41" s="109"/>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7"/>
      <c r="BY41" s="137"/>
      <c r="BZ41" s="137"/>
      <c r="CA41" s="137"/>
      <c r="CB41" s="137"/>
      <c r="CC41" s="137"/>
      <c r="CD41" s="137"/>
      <c r="CE41" s="137"/>
      <c r="CF41" s="137"/>
      <c r="CG41" s="137"/>
      <c r="CH41" s="137"/>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7"/>
      <c r="DV41" s="137"/>
      <c r="DW41" s="137"/>
      <c r="DX41" s="137"/>
      <c r="DY41" s="137"/>
      <c r="DZ41" s="137"/>
      <c r="EA41" s="137"/>
      <c r="EB41" s="137"/>
      <c r="EC41" s="137"/>
      <c r="ED41" s="137"/>
      <c r="EE41" s="137"/>
      <c r="EF41" s="137"/>
      <c r="EG41" s="137"/>
      <c r="EH41" s="137"/>
      <c r="EI41" s="137"/>
      <c r="EJ41" s="137"/>
      <c r="EK41" s="137"/>
      <c r="EL41" s="137"/>
      <c r="EM41" s="137"/>
      <c r="EN41" s="137"/>
      <c r="EO41" s="137"/>
      <c r="EP41" s="137"/>
      <c r="EQ41" s="137"/>
      <c r="ER41" s="137"/>
      <c r="ES41" s="137"/>
      <c r="ET41" s="137"/>
      <c r="EU41" s="137"/>
      <c r="EV41" s="137"/>
      <c r="EW41" s="137"/>
      <c r="EX41" s="137"/>
      <c r="EY41" s="137"/>
      <c r="EZ41" s="137"/>
      <c r="FA41" s="137"/>
      <c r="FB41" s="137"/>
      <c r="FC41" s="137"/>
      <c r="FD41" s="137"/>
      <c r="FE41" s="137"/>
      <c r="FF41" s="137"/>
      <c r="FG41" s="137"/>
      <c r="FH41" s="137"/>
      <c r="FI41" s="137"/>
      <c r="FJ41" s="137"/>
      <c r="FK41" s="137"/>
      <c r="FL41" s="137"/>
      <c r="FM41" s="137"/>
      <c r="FN41" s="137"/>
      <c r="FO41" s="137"/>
      <c r="FP41" s="137"/>
      <c r="FQ41" s="137"/>
      <c r="FR41" s="137"/>
      <c r="FS41" s="137"/>
      <c r="FT41" s="137"/>
      <c r="FU41" s="137"/>
      <c r="FV41" s="137"/>
      <c r="FW41" s="137"/>
      <c r="FX41" s="137"/>
      <c r="FY41" s="137"/>
      <c r="FZ41" s="137"/>
      <c r="GA41" s="137"/>
      <c r="GB41" s="137"/>
      <c r="GC41" s="137"/>
      <c r="GD41" s="137"/>
      <c r="GE41" s="137"/>
      <c r="GF41" s="137"/>
      <c r="GG41" s="137"/>
      <c r="GH41" s="137"/>
      <c r="GI41" s="137"/>
      <c r="GJ41" s="137"/>
      <c r="GK41" s="137"/>
      <c r="GL41" s="137"/>
      <c r="GM41" s="137"/>
      <c r="GN41" s="137"/>
      <c r="GO41" s="137"/>
      <c r="GP41" s="137"/>
      <c r="GQ41" s="137"/>
      <c r="GR41" s="137"/>
      <c r="GS41" s="137"/>
      <c r="GT41" s="137"/>
      <c r="GU41" s="137"/>
      <c r="GV41" s="137"/>
      <c r="GW41" s="137"/>
      <c r="GX41" s="137"/>
      <c r="GY41" s="137"/>
      <c r="GZ41" s="137"/>
      <c r="HA41" s="137"/>
      <c r="HB41" s="137"/>
      <c r="HC41" s="137"/>
      <c r="HD41" s="137"/>
      <c r="HE41" s="137"/>
      <c r="HF41" s="137"/>
      <c r="HG41" s="137"/>
      <c r="HH41" s="137"/>
      <c r="HI41" s="137"/>
      <c r="HJ41" s="137"/>
      <c r="HK41" s="137"/>
      <c r="HL41" s="137"/>
      <c r="HM41" s="137"/>
      <c r="HN41" s="137"/>
      <c r="HO41" s="137"/>
      <c r="HP41" s="137"/>
      <c r="HQ41" s="137"/>
      <c r="HR41" s="137"/>
      <c r="HS41" s="137"/>
      <c r="HT41" s="137"/>
      <c r="HU41" s="137"/>
      <c r="HV41" s="137"/>
      <c r="HW41" s="137"/>
      <c r="HX41" s="137"/>
      <c r="HY41" s="137"/>
      <c r="HZ41" s="137"/>
      <c r="IA41" s="137"/>
      <c r="IB41" s="137"/>
      <c r="IC41" s="137"/>
      <c r="ID41" s="137"/>
      <c r="IE41" s="137"/>
      <c r="IF41" s="137"/>
      <c r="IG41" s="137"/>
      <c r="IH41" s="137"/>
      <c r="II41" s="137"/>
      <c r="IJ41" s="137"/>
      <c r="IK41" s="137"/>
      <c r="IL41" s="137"/>
      <c r="IM41" s="137"/>
      <c r="IN41" s="137"/>
      <c r="IO41" s="137"/>
      <c r="IP41" s="137"/>
      <c r="IQ41" s="137"/>
      <c r="IR41" s="137"/>
      <c r="IS41" s="137"/>
      <c r="IT41" s="137"/>
      <c r="IU41" s="137"/>
      <c r="IV41" s="137"/>
      <c r="IW41" s="137"/>
      <c r="IX41" s="137"/>
      <c r="IY41" s="137"/>
      <c r="IZ41" s="137"/>
      <c r="JA41" s="137"/>
      <c r="JB41" s="137"/>
      <c r="JC41" s="137"/>
      <c r="JD41" s="137"/>
      <c r="JE41" s="137"/>
      <c r="JF41" s="137"/>
      <c r="JG41" s="137"/>
      <c r="JH41" s="137"/>
      <c r="JI41" s="137"/>
      <c r="JJ41" s="137"/>
      <c r="JK41" s="137"/>
      <c r="JL41" s="137"/>
      <c r="JM41" s="137"/>
      <c r="JN41" s="137"/>
      <c r="JO41" s="137"/>
      <c r="JP41" s="137"/>
      <c r="JQ41" s="137"/>
      <c r="JR41" s="137"/>
      <c r="JS41" s="137"/>
      <c r="JT41" s="137"/>
      <c r="JU41" s="137"/>
      <c r="JV41" s="137"/>
      <c r="JW41" s="137"/>
      <c r="JX41" s="137"/>
      <c r="JY41" s="137"/>
      <c r="JZ41" s="137"/>
      <c r="KA41" s="137"/>
      <c r="KB41" s="137"/>
      <c r="KC41" s="137"/>
      <c r="KD41" s="137"/>
      <c r="KE41" s="137"/>
      <c r="KF41" s="137"/>
      <c r="KG41" s="137"/>
      <c r="KH41" s="137"/>
      <c r="KI41" s="137"/>
      <c r="KJ41" s="137"/>
      <c r="KK41" s="137"/>
      <c r="KL41" s="137"/>
      <c r="KM41" s="137"/>
      <c r="KN41" s="137"/>
      <c r="KO41" s="137"/>
      <c r="KP41" s="137"/>
      <c r="KQ41" s="137"/>
      <c r="KR41" s="137"/>
      <c r="KS41" s="137"/>
      <c r="KT41" s="137"/>
      <c r="KU41" s="137"/>
      <c r="KV41" s="137"/>
      <c r="KW41" s="137"/>
      <c r="KX41" s="137"/>
      <c r="KY41" s="137"/>
      <c r="KZ41" s="137"/>
      <c r="LA41" s="137"/>
      <c r="LB41" s="137"/>
      <c r="LC41" s="137"/>
      <c r="LD41" s="137"/>
      <c r="LE41" s="137"/>
      <c r="LF41" s="137"/>
      <c r="LG41" s="137"/>
      <c r="LH41" s="137"/>
      <c r="LI41" s="137"/>
      <c r="LJ41" s="137"/>
      <c r="LK41" s="137"/>
      <c r="LL41" s="137"/>
      <c r="LM41" s="137"/>
      <c r="LN41" s="137"/>
      <c r="LO41" s="137"/>
      <c r="LP41" s="137"/>
      <c r="LQ41" s="137"/>
      <c r="LR41" s="137"/>
      <c r="LS41" s="137"/>
      <c r="LT41" s="137"/>
      <c r="LU41" s="137"/>
      <c r="LV41" s="137"/>
      <c r="LW41" s="137"/>
      <c r="LX41" s="137"/>
      <c r="LY41" s="137"/>
      <c r="LZ41" s="137"/>
      <c r="MA41" s="137"/>
      <c r="MB41" s="137"/>
      <c r="MC41" s="137"/>
      <c r="MD41" s="137"/>
      <c r="ME41" s="137"/>
      <c r="MF41" s="137"/>
      <c r="MG41" s="137"/>
      <c r="MH41" s="137"/>
      <c r="MI41" s="137"/>
      <c r="MJ41" s="137"/>
      <c r="MK41" s="137"/>
      <c r="ML41" s="137"/>
      <c r="MM41" s="137"/>
      <c r="MN41" s="137"/>
      <c r="MO41" s="137"/>
      <c r="MP41" s="137"/>
      <c r="MQ41" s="137"/>
      <c r="MR41" s="137"/>
      <c r="MS41" s="137"/>
      <c r="MT41" s="137"/>
      <c r="MU41" s="137"/>
      <c r="MV41" s="137"/>
      <c r="MW41" s="137"/>
      <c r="MX41" s="137"/>
      <c r="MY41" s="137"/>
      <c r="MZ41" s="137"/>
      <c r="NA41" s="137"/>
      <c r="NB41" s="137"/>
      <c r="NC41" s="137"/>
      <c r="ND41" s="137"/>
      <c r="NE41" s="137"/>
      <c r="NF41" s="137"/>
      <c r="NG41" s="137"/>
      <c r="NH41" s="137"/>
      <c r="NI41" s="137"/>
      <c r="NJ41" s="137"/>
      <c r="NK41" s="137"/>
      <c r="NL41" s="137"/>
      <c r="NM41" s="137"/>
      <c r="NN41" s="137"/>
      <c r="NO41" s="137"/>
      <c r="NP41" s="137"/>
      <c r="NQ41" s="137"/>
      <c r="NR41" s="137"/>
      <c r="NS41" s="137"/>
      <c r="NT41" s="137"/>
      <c r="NU41" s="137"/>
      <c r="NV41" s="137"/>
      <c r="NW41" s="137"/>
      <c r="NX41" s="137"/>
      <c r="NY41" s="137"/>
      <c r="NZ41" s="137"/>
      <c r="OA41" s="137"/>
      <c r="OB41" s="137"/>
      <c r="OC41" s="137"/>
      <c r="OD41" s="137"/>
      <c r="OE41" s="137"/>
      <c r="OF41" s="137"/>
      <c r="OG41" s="137"/>
      <c r="OH41" s="137"/>
      <c r="OI41" s="137"/>
      <c r="OJ41" s="137"/>
      <c r="OK41" s="137"/>
      <c r="OL41" s="137"/>
      <c r="OM41" s="137"/>
      <c r="ON41" s="137"/>
      <c r="OO41" s="137"/>
      <c r="OP41" s="137"/>
      <c r="OQ41" s="137"/>
      <c r="OR41" s="137"/>
      <c r="OS41" s="137"/>
      <c r="OT41" s="137"/>
      <c r="OU41" s="137"/>
      <c r="OV41" s="137"/>
      <c r="OW41" s="137"/>
      <c r="OX41" s="137"/>
      <c r="OY41" s="137"/>
      <c r="OZ41" s="137"/>
      <c r="PA41" s="137"/>
      <c r="PB41" s="137"/>
      <c r="PC41" s="137"/>
      <c r="PD41" s="137"/>
      <c r="PE41" s="137"/>
      <c r="PF41" s="137"/>
      <c r="PG41" s="137"/>
      <c r="PH41" s="137"/>
      <c r="PI41" s="137"/>
      <c r="PJ41" s="137"/>
      <c r="PK41" s="137"/>
      <c r="PL41" s="137"/>
      <c r="PM41" s="137"/>
      <c r="PN41" s="137"/>
      <c r="PO41" s="137"/>
      <c r="PP41" s="137"/>
      <c r="PQ41" s="137"/>
      <c r="PR41" s="137"/>
      <c r="PS41" s="137"/>
      <c r="PT41" s="137"/>
      <c r="PU41" s="137"/>
      <c r="PV41" s="137"/>
      <c r="PW41" s="137"/>
      <c r="PX41" s="137"/>
      <c r="PY41" s="137"/>
      <c r="PZ41" s="137"/>
      <c r="QA41" s="137"/>
    </row>
    <row r="42" spans="1:443" s="140" customFormat="1" ht="84.75" customHeight="1" x14ac:dyDescent="0.25">
      <c r="A42" s="137"/>
      <c r="B42" s="4" t="s">
        <v>55</v>
      </c>
      <c r="C42" s="119" t="s">
        <v>56</v>
      </c>
      <c r="D42" s="189"/>
      <c r="E42" s="189"/>
      <c r="F42" s="109"/>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7"/>
      <c r="BY42" s="137"/>
      <c r="BZ42" s="137"/>
      <c r="CA42" s="137"/>
      <c r="CB42" s="137"/>
      <c r="CC42" s="137"/>
      <c r="CD42" s="137"/>
      <c r="CE42" s="137"/>
      <c r="CF42" s="137"/>
      <c r="CG42" s="137"/>
      <c r="CH42" s="137"/>
      <c r="CI42" s="137"/>
      <c r="CJ42" s="137"/>
      <c r="CK42" s="137"/>
      <c r="CL42" s="137"/>
      <c r="CM42" s="137"/>
      <c r="CN42" s="137"/>
      <c r="CO42" s="137"/>
      <c r="CP42" s="137"/>
      <c r="CQ42" s="137"/>
      <c r="CR42" s="137"/>
      <c r="CS42" s="137"/>
      <c r="CT42" s="137"/>
      <c r="CU42" s="137"/>
      <c r="CV42" s="137"/>
      <c r="CW42" s="137"/>
      <c r="CX42" s="137"/>
      <c r="CY42" s="137"/>
      <c r="CZ42" s="137"/>
      <c r="DA42" s="137"/>
      <c r="DB42" s="137"/>
      <c r="DC42" s="137"/>
      <c r="DD42" s="137"/>
      <c r="DE42" s="137"/>
      <c r="DF42" s="137"/>
      <c r="DG42" s="137"/>
      <c r="DH42" s="137"/>
      <c r="DI42" s="137"/>
      <c r="DJ42" s="137"/>
      <c r="DK42" s="137"/>
      <c r="DL42" s="137"/>
      <c r="DM42" s="137"/>
      <c r="DN42" s="137"/>
      <c r="DO42" s="137"/>
      <c r="DP42" s="137"/>
      <c r="DQ42" s="137"/>
      <c r="DR42" s="137"/>
      <c r="DS42" s="137"/>
      <c r="DT42" s="137"/>
      <c r="DU42" s="137"/>
      <c r="DV42" s="137"/>
      <c r="DW42" s="137"/>
      <c r="DX42" s="137"/>
      <c r="DY42" s="137"/>
      <c r="DZ42" s="137"/>
      <c r="EA42" s="137"/>
      <c r="EB42" s="137"/>
      <c r="EC42" s="137"/>
      <c r="ED42" s="137"/>
      <c r="EE42" s="137"/>
      <c r="EF42" s="137"/>
      <c r="EG42" s="137"/>
      <c r="EH42" s="137"/>
      <c r="EI42" s="137"/>
      <c r="EJ42" s="137"/>
      <c r="EK42" s="137"/>
      <c r="EL42" s="137"/>
      <c r="EM42" s="137"/>
      <c r="EN42" s="137"/>
      <c r="EO42" s="137"/>
      <c r="EP42" s="137"/>
      <c r="EQ42" s="137"/>
      <c r="ER42" s="137"/>
      <c r="ES42" s="137"/>
      <c r="ET42" s="137"/>
      <c r="EU42" s="137"/>
      <c r="EV42" s="137"/>
      <c r="EW42" s="137"/>
      <c r="EX42" s="137"/>
      <c r="EY42" s="137"/>
      <c r="EZ42" s="137"/>
      <c r="FA42" s="137"/>
      <c r="FB42" s="137"/>
      <c r="FC42" s="137"/>
      <c r="FD42" s="137"/>
      <c r="FE42" s="137"/>
      <c r="FF42" s="137"/>
      <c r="FG42" s="137"/>
      <c r="FH42" s="137"/>
      <c r="FI42" s="137"/>
      <c r="FJ42" s="137"/>
      <c r="FK42" s="137"/>
      <c r="FL42" s="137"/>
      <c r="FM42" s="137"/>
      <c r="FN42" s="137"/>
      <c r="FO42" s="137"/>
      <c r="FP42" s="137"/>
      <c r="FQ42" s="137"/>
      <c r="FR42" s="137"/>
      <c r="FS42" s="137"/>
      <c r="FT42" s="137"/>
      <c r="FU42" s="137"/>
      <c r="FV42" s="137"/>
      <c r="FW42" s="137"/>
      <c r="FX42" s="137"/>
      <c r="FY42" s="137"/>
      <c r="FZ42" s="137"/>
      <c r="GA42" s="137"/>
      <c r="GB42" s="137"/>
      <c r="GC42" s="137"/>
      <c r="GD42" s="137"/>
      <c r="GE42" s="137"/>
      <c r="GF42" s="137"/>
      <c r="GG42" s="137"/>
      <c r="GH42" s="137"/>
      <c r="GI42" s="137"/>
      <c r="GJ42" s="137"/>
      <c r="GK42" s="137"/>
      <c r="GL42" s="137"/>
      <c r="GM42" s="137"/>
      <c r="GN42" s="137"/>
      <c r="GO42" s="137"/>
      <c r="GP42" s="137"/>
      <c r="GQ42" s="137"/>
      <c r="GR42" s="137"/>
      <c r="GS42" s="137"/>
      <c r="GT42" s="137"/>
      <c r="GU42" s="137"/>
      <c r="GV42" s="137"/>
      <c r="GW42" s="137"/>
      <c r="GX42" s="137"/>
      <c r="GY42" s="137"/>
      <c r="GZ42" s="137"/>
      <c r="HA42" s="137"/>
      <c r="HB42" s="137"/>
      <c r="HC42" s="137"/>
      <c r="HD42" s="137"/>
      <c r="HE42" s="137"/>
      <c r="HF42" s="137"/>
      <c r="HG42" s="137"/>
      <c r="HH42" s="137"/>
      <c r="HI42" s="137"/>
      <c r="HJ42" s="137"/>
      <c r="HK42" s="137"/>
      <c r="HL42" s="137"/>
      <c r="HM42" s="137"/>
      <c r="HN42" s="137"/>
      <c r="HO42" s="137"/>
      <c r="HP42" s="137"/>
      <c r="HQ42" s="137"/>
      <c r="HR42" s="137"/>
      <c r="HS42" s="137"/>
      <c r="HT42" s="137"/>
      <c r="HU42" s="137"/>
      <c r="HV42" s="137"/>
      <c r="HW42" s="137"/>
      <c r="HX42" s="137"/>
      <c r="HY42" s="137"/>
      <c r="HZ42" s="137"/>
      <c r="IA42" s="137"/>
      <c r="IB42" s="137"/>
      <c r="IC42" s="137"/>
      <c r="ID42" s="137"/>
      <c r="IE42" s="137"/>
      <c r="IF42" s="137"/>
      <c r="IG42" s="137"/>
      <c r="IH42" s="137"/>
      <c r="II42" s="137"/>
      <c r="IJ42" s="137"/>
      <c r="IK42" s="137"/>
      <c r="IL42" s="137"/>
      <c r="IM42" s="137"/>
      <c r="IN42" s="137"/>
      <c r="IO42" s="137"/>
      <c r="IP42" s="137"/>
      <c r="IQ42" s="137"/>
      <c r="IR42" s="137"/>
      <c r="IS42" s="137"/>
      <c r="IT42" s="137"/>
      <c r="IU42" s="137"/>
      <c r="IV42" s="137"/>
      <c r="IW42" s="137"/>
      <c r="IX42" s="137"/>
      <c r="IY42" s="137"/>
      <c r="IZ42" s="137"/>
      <c r="JA42" s="137"/>
      <c r="JB42" s="137"/>
      <c r="JC42" s="137"/>
      <c r="JD42" s="137"/>
      <c r="JE42" s="137"/>
      <c r="JF42" s="137"/>
      <c r="JG42" s="137"/>
      <c r="JH42" s="137"/>
      <c r="JI42" s="137"/>
      <c r="JJ42" s="137"/>
      <c r="JK42" s="137"/>
      <c r="JL42" s="137"/>
      <c r="JM42" s="137"/>
      <c r="JN42" s="137"/>
      <c r="JO42" s="137"/>
      <c r="JP42" s="137"/>
      <c r="JQ42" s="137"/>
      <c r="JR42" s="137"/>
      <c r="JS42" s="137"/>
      <c r="JT42" s="137"/>
      <c r="JU42" s="137"/>
      <c r="JV42" s="137"/>
      <c r="JW42" s="137"/>
      <c r="JX42" s="137"/>
      <c r="JY42" s="137"/>
      <c r="JZ42" s="137"/>
      <c r="KA42" s="137"/>
      <c r="KB42" s="137"/>
      <c r="KC42" s="137"/>
      <c r="KD42" s="137"/>
      <c r="KE42" s="137"/>
      <c r="KF42" s="137"/>
      <c r="KG42" s="137"/>
      <c r="KH42" s="137"/>
      <c r="KI42" s="137"/>
      <c r="KJ42" s="137"/>
      <c r="KK42" s="137"/>
      <c r="KL42" s="137"/>
      <c r="KM42" s="137"/>
      <c r="KN42" s="137"/>
      <c r="KO42" s="137"/>
      <c r="KP42" s="137"/>
      <c r="KQ42" s="137"/>
      <c r="KR42" s="137"/>
      <c r="KS42" s="137"/>
      <c r="KT42" s="137"/>
      <c r="KU42" s="137"/>
      <c r="KV42" s="137"/>
      <c r="KW42" s="137"/>
      <c r="KX42" s="137"/>
      <c r="KY42" s="137"/>
      <c r="KZ42" s="137"/>
      <c r="LA42" s="137"/>
      <c r="LB42" s="137"/>
      <c r="LC42" s="137"/>
      <c r="LD42" s="137"/>
      <c r="LE42" s="137"/>
      <c r="LF42" s="137"/>
      <c r="LG42" s="137"/>
      <c r="LH42" s="137"/>
      <c r="LI42" s="137"/>
      <c r="LJ42" s="137"/>
      <c r="LK42" s="137"/>
      <c r="LL42" s="137"/>
      <c r="LM42" s="137"/>
      <c r="LN42" s="137"/>
      <c r="LO42" s="137"/>
      <c r="LP42" s="137"/>
      <c r="LQ42" s="137"/>
      <c r="LR42" s="137"/>
      <c r="LS42" s="137"/>
      <c r="LT42" s="137"/>
      <c r="LU42" s="137"/>
      <c r="LV42" s="137"/>
      <c r="LW42" s="137"/>
      <c r="LX42" s="137"/>
      <c r="LY42" s="137"/>
      <c r="LZ42" s="137"/>
      <c r="MA42" s="137"/>
      <c r="MB42" s="137"/>
      <c r="MC42" s="137"/>
      <c r="MD42" s="137"/>
      <c r="ME42" s="137"/>
      <c r="MF42" s="137"/>
      <c r="MG42" s="137"/>
      <c r="MH42" s="137"/>
      <c r="MI42" s="137"/>
      <c r="MJ42" s="137"/>
      <c r="MK42" s="137"/>
      <c r="ML42" s="137"/>
      <c r="MM42" s="137"/>
      <c r="MN42" s="137"/>
      <c r="MO42" s="137"/>
      <c r="MP42" s="137"/>
      <c r="MQ42" s="137"/>
      <c r="MR42" s="137"/>
      <c r="MS42" s="137"/>
      <c r="MT42" s="137"/>
      <c r="MU42" s="137"/>
      <c r="MV42" s="137"/>
      <c r="MW42" s="137"/>
      <c r="MX42" s="137"/>
      <c r="MY42" s="137"/>
      <c r="MZ42" s="137"/>
      <c r="NA42" s="137"/>
      <c r="NB42" s="137"/>
      <c r="NC42" s="137"/>
      <c r="ND42" s="137"/>
      <c r="NE42" s="137"/>
      <c r="NF42" s="137"/>
      <c r="NG42" s="137"/>
      <c r="NH42" s="137"/>
      <c r="NI42" s="137"/>
      <c r="NJ42" s="137"/>
      <c r="NK42" s="137"/>
      <c r="NL42" s="137"/>
      <c r="NM42" s="137"/>
      <c r="NN42" s="137"/>
      <c r="NO42" s="137"/>
      <c r="NP42" s="137"/>
      <c r="NQ42" s="137"/>
      <c r="NR42" s="137"/>
      <c r="NS42" s="137"/>
      <c r="NT42" s="137"/>
      <c r="NU42" s="137"/>
      <c r="NV42" s="137"/>
      <c r="NW42" s="137"/>
      <c r="NX42" s="137"/>
      <c r="NY42" s="137"/>
      <c r="NZ42" s="137"/>
      <c r="OA42" s="137"/>
      <c r="OB42" s="137"/>
      <c r="OC42" s="137"/>
      <c r="OD42" s="137"/>
      <c r="OE42" s="137"/>
      <c r="OF42" s="137"/>
      <c r="OG42" s="137"/>
      <c r="OH42" s="137"/>
      <c r="OI42" s="137"/>
      <c r="OJ42" s="137"/>
      <c r="OK42" s="137"/>
      <c r="OL42" s="137"/>
      <c r="OM42" s="137"/>
      <c r="ON42" s="137"/>
      <c r="OO42" s="137"/>
      <c r="OP42" s="137"/>
      <c r="OQ42" s="137"/>
      <c r="OR42" s="137"/>
      <c r="OS42" s="137"/>
      <c r="OT42" s="137"/>
      <c r="OU42" s="137"/>
      <c r="OV42" s="137"/>
      <c r="OW42" s="137"/>
      <c r="OX42" s="137"/>
      <c r="OY42" s="137"/>
      <c r="OZ42" s="137"/>
      <c r="PA42" s="137"/>
      <c r="PB42" s="137"/>
      <c r="PC42" s="137"/>
      <c r="PD42" s="137"/>
      <c r="PE42" s="137"/>
      <c r="PF42" s="137"/>
      <c r="PG42" s="137"/>
      <c r="PH42" s="137"/>
      <c r="PI42" s="137"/>
      <c r="PJ42" s="137"/>
      <c r="PK42" s="137"/>
      <c r="PL42" s="137"/>
      <c r="PM42" s="137"/>
      <c r="PN42" s="137"/>
      <c r="PO42" s="137"/>
      <c r="PP42" s="137"/>
      <c r="PQ42" s="137"/>
      <c r="PR42" s="137"/>
      <c r="PS42" s="137"/>
      <c r="PT42" s="137"/>
      <c r="PU42" s="137"/>
      <c r="PV42" s="137"/>
      <c r="PW42" s="137"/>
      <c r="PX42" s="137"/>
      <c r="PY42" s="137"/>
      <c r="PZ42" s="137"/>
      <c r="QA42" s="137"/>
    </row>
    <row r="43" spans="1:443" s="140" customFormat="1" ht="15" x14ac:dyDescent="0.25">
      <c r="A43" s="137"/>
      <c r="B43" s="222"/>
      <c r="C43" s="223"/>
      <c r="D43" s="223"/>
      <c r="E43" s="224"/>
      <c r="F43" s="109"/>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37"/>
      <c r="BT43" s="137"/>
      <c r="BU43" s="137"/>
      <c r="BV43" s="137"/>
      <c r="BW43" s="137"/>
      <c r="BX43" s="137"/>
      <c r="BY43" s="137"/>
      <c r="BZ43" s="137"/>
      <c r="CA43" s="137"/>
      <c r="CB43" s="137"/>
      <c r="CC43" s="137"/>
      <c r="CD43" s="137"/>
      <c r="CE43" s="137"/>
      <c r="CF43" s="137"/>
      <c r="CG43" s="137"/>
      <c r="CH43" s="137"/>
      <c r="CI43" s="137"/>
      <c r="CJ43" s="137"/>
      <c r="CK43" s="137"/>
      <c r="CL43" s="137"/>
      <c r="CM43" s="137"/>
      <c r="CN43" s="137"/>
      <c r="CO43" s="137"/>
      <c r="CP43" s="137"/>
      <c r="CQ43" s="137"/>
      <c r="CR43" s="137"/>
      <c r="CS43" s="137"/>
      <c r="CT43" s="137"/>
      <c r="CU43" s="137"/>
      <c r="CV43" s="137"/>
      <c r="CW43" s="137"/>
      <c r="CX43" s="137"/>
      <c r="CY43" s="137"/>
      <c r="CZ43" s="137"/>
      <c r="DA43" s="137"/>
      <c r="DB43" s="137"/>
      <c r="DC43" s="137"/>
      <c r="DD43" s="137"/>
      <c r="DE43" s="137"/>
      <c r="DF43" s="137"/>
      <c r="DG43" s="137"/>
      <c r="DH43" s="137"/>
      <c r="DI43" s="137"/>
      <c r="DJ43" s="137"/>
      <c r="DK43" s="137"/>
      <c r="DL43" s="137"/>
      <c r="DM43" s="137"/>
      <c r="DN43" s="137"/>
      <c r="DO43" s="137"/>
      <c r="DP43" s="137"/>
      <c r="DQ43" s="137"/>
      <c r="DR43" s="137"/>
      <c r="DS43" s="137"/>
      <c r="DT43" s="137"/>
      <c r="DU43" s="137"/>
      <c r="DV43" s="137"/>
      <c r="DW43" s="137"/>
      <c r="DX43" s="137"/>
      <c r="DY43" s="137"/>
      <c r="DZ43" s="137"/>
      <c r="EA43" s="137"/>
      <c r="EB43" s="137"/>
      <c r="EC43" s="137"/>
      <c r="ED43" s="137"/>
      <c r="EE43" s="137"/>
      <c r="EF43" s="137"/>
      <c r="EG43" s="137"/>
      <c r="EH43" s="137"/>
      <c r="EI43" s="137"/>
      <c r="EJ43" s="137"/>
      <c r="EK43" s="137"/>
      <c r="EL43" s="137"/>
      <c r="EM43" s="137"/>
      <c r="EN43" s="137"/>
      <c r="EO43" s="137"/>
      <c r="EP43" s="137"/>
      <c r="EQ43" s="137"/>
      <c r="ER43" s="137"/>
      <c r="ES43" s="137"/>
      <c r="ET43" s="137"/>
      <c r="EU43" s="137"/>
      <c r="EV43" s="137"/>
      <c r="EW43" s="137"/>
      <c r="EX43" s="137"/>
      <c r="EY43" s="137"/>
      <c r="EZ43" s="137"/>
      <c r="FA43" s="137"/>
      <c r="FB43" s="137"/>
      <c r="FC43" s="137"/>
      <c r="FD43" s="137"/>
      <c r="FE43" s="137"/>
      <c r="FF43" s="137"/>
      <c r="FG43" s="137"/>
      <c r="FH43" s="137"/>
      <c r="FI43" s="137"/>
      <c r="FJ43" s="137"/>
      <c r="FK43" s="137"/>
      <c r="FL43" s="137"/>
      <c r="FM43" s="137"/>
      <c r="FN43" s="137"/>
      <c r="FO43" s="137"/>
      <c r="FP43" s="137"/>
      <c r="FQ43" s="137"/>
      <c r="FR43" s="137"/>
      <c r="FS43" s="137"/>
      <c r="FT43" s="137"/>
      <c r="FU43" s="137"/>
      <c r="FV43" s="137"/>
      <c r="FW43" s="137"/>
      <c r="FX43" s="137"/>
      <c r="FY43" s="137"/>
      <c r="FZ43" s="137"/>
      <c r="GA43" s="137"/>
      <c r="GB43" s="137"/>
      <c r="GC43" s="137"/>
      <c r="GD43" s="137"/>
      <c r="GE43" s="137"/>
      <c r="GF43" s="137"/>
      <c r="GG43" s="137"/>
      <c r="GH43" s="137"/>
      <c r="GI43" s="137"/>
      <c r="GJ43" s="137"/>
      <c r="GK43" s="137"/>
      <c r="GL43" s="137"/>
      <c r="GM43" s="137"/>
      <c r="GN43" s="137"/>
      <c r="GO43" s="137"/>
      <c r="GP43" s="137"/>
      <c r="GQ43" s="137"/>
      <c r="GR43" s="137"/>
      <c r="GS43" s="137"/>
      <c r="GT43" s="137"/>
      <c r="GU43" s="137"/>
      <c r="GV43" s="137"/>
      <c r="GW43" s="137"/>
      <c r="GX43" s="137"/>
      <c r="GY43" s="137"/>
      <c r="GZ43" s="137"/>
      <c r="HA43" s="137"/>
      <c r="HB43" s="137"/>
      <c r="HC43" s="137"/>
      <c r="HD43" s="137"/>
      <c r="HE43" s="137"/>
      <c r="HF43" s="137"/>
      <c r="HG43" s="137"/>
      <c r="HH43" s="137"/>
      <c r="HI43" s="137"/>
      <c r="HJ43" s="137"/>
      <c r="HK43" s="137"/>
      <c r="HL43" s="137"/>
      <c r="HM43" s="137"/>
      <c r="HN43" s="137"/>
      <c r="HO43" s="137"/>
      <c r="HP43" s="137"/>
      <c r="HQ43" s="137"/>
      <c r="HR43" s="137"/>
      <c r="HS43" s="137"/>
      <c r="HT43" s="137"/>
      <c r="HU43" s="137"/>
      <c r="HV43" s="137"/>
      <c r="HW43" s="137"/>
      <c r="HX43" s="137"/>
      <c r="HY43" s="137"/>
      <c r="HZ43" s="137"/>
      <c r="IA43" s="137"/>
      <c r="IB43" s="137"/>
      <c r="IC43" s="137"/>
      <c r="ID43" s="137"/>
      <c r="IE43" s="137"/>
      <c r="IF43" s="137"/>
      <c r="IG43" s="137"/>
      <c r="IH43" s="137"/>
      <c r="II43" s="137"/>
      <c r="IJ43" s="137"/>
      <c r="IK43" s="137"/>
      <c r="IL43" s="137"/>
      <c r="IM43" s="137"/>
      <c r="IN43" s="137"/>
      <c r="IO43" s="137"/>
      <c r="IP43" s="137"/>
      <c r="IQ43" s="137"/>
      <c r="IR43" s="137"/>
      <c r="IS43" s="137"/>
      <c r="IT43" s="137"/>
      <c r="IU43" s="137"/>
      <c r="IV43" s="137"/>
      <c r="IW43" s="137"/>
      <c r="IX43" s="137"/>
      <c r="IY43" s="137"/>
      <c r="IZ43" s="137"/>
      <c r="JA43" s="137"/>
      <c r="JB43" s="137"/>
      <c r="JC43" s="137"/>
      <c r="JD43" s="137"/>
      <c r="JE43" s="137"/>
      <c r="JF43" s="137"/>
      <c r="JG43" s="137"/>
      <c r="JH43" s="137"/>
      <c r="JI43" s="137"/>
      <c r="JJ43" s="137"/>
      <c r="JK43" s="137"/>
      <c r="JL43" s="137"/>
      <c r="JM43" s="137"/>
      <c r="JN43" s="137"/>
      <c r="JO43" s="137"/>
      <c r="JP43" s="137"/>
      <c r="JQ43" s="137"/>
      <c r="JR43" s="137"/>
      <c r="JS43" s="137"/>
      <c r="JT43" s="137"/>
      <c r="JU43" s="137"/>
      <c r="JV43" s="137"/>
      <c r="JW43" s="137"/>
      <c r="JX43" s="137"/>
      <c r="JY43" s="137"/>
      <c r="JZ43" s="137"/>
      <c r="KA43" s="137"/>
      <c r="KB43" s="137"/>
      <c r="KC43" s="137"/>
      <c r="KD43" s="137"/>
      <c r="KE43" s="137"/>
      <c r="KF43" s="137"/>
      <c r="KG43" s="137"/>
      <c r="KH43" s="137"/>
      <c r="KI43" s="137"/>
      <c r="KJ43" s="137"/>
      <c r="KK43" s="137"/>
      <c r="KL43" s="137"/>
      <c r="KM43" s="137"/>
      <c r="KN43" s="137"/>
      <c r="KO43" s="137"/>
      <c r="KP43" s="137"/>
      <c r="KQ43" s="137"/>
      <c r="KR43" s="137"/>
      <c r="KS43" s="137"/>
      <c r="KT43" s="137"/>
      <c r="KU43" s="137"/>
      <c r="KV43" s="137"/>
      <c r="KW43" s="137"/>
      <c r="KX43" s="137"/>
      <c r="KY43" s="137"/>
      <c r="KZ43" s="137"/>
      <c r="LA43" s="137"/>
      <c r="LB43" s="137"/>
      <c r="LC43" s="137"/>
      <c r="LD43" s="137"/>
      <c r="LE43" s="137"/>
      <c r="LF43" s="137"/>
      <c r="LG43" s="137"/>
      <c r="LH43" s="137"/>
      <c r="LI43" s="137"/>
      <c r="LJ43" s="137"/>
      <c r="LK43" s="137"/>
      <c r="LL43" s="137"/>
      <c r="LM43" s="137"/>
      <c r="LN43" s="137"/>
      <c r="LO43" s="137"/>
      <c r="LP43" s="137"/>
      <c r="LQ43" s="137"/>
      <c r="LR43" s="137"/>
      <c r="LS43" s="137"/>
      <c r="LT43" s="137"/>
      <c r="LU43" s="137"/>
      <c r="LV43" s="137"/>
      <c r="LW43" s="137"/>
      <c r="LX43" s="137"/>
      <c r="LY43" s="137"/>
      <c r="LZ43" s="137"/>
      <c r="MA43" s="137"/>
      <c r="MB43" s="137"/>
      <c r="MC43" s="137"/>
      <c r="MD43" s="137"/>
      <c r="ME43" s="137"/>
      <c r="MF43" s="137"/>
      <c r="MG43" s="137"/>
      <c r="MH43" s="137"/>
      <c r="MI43" s="137"/>
      <c r="MJ43" s="137"/>
      <c r="MK43" s="137"/>
      <c r="ML43" s="137"/>
      <c r="MM43" s="137"/>
      <c r="MN43" s="137"/>
      <c r="MO43" s="137"/>
      <c r="MP43" s="137"/>
      <c r="MQ43" s="137"/>
      <c r="MR43" s="137"/>
      <c r="MS43" s="137"/>
      <c r="MT43" s="137"/>
      <c r="MU43" s="137"/>
      <c r="MV43" s="137"/>
      <c r="MW43" s="137"/>
      <c r="MX43" s="137"/>
      <c r="MY43" s="137"/>
      <c r="MZ43" s="137"/>
      <c r="NA43" s="137"/>
      <c r="NB43" s="137"/>
      <c r="NC43" s="137"/>
      <c r="ND43" s="137"/>
      <c r="NE43" s="137"/>
      <c r="NF43" s="137"/>
      <c r="NG43" s="137"/>
      <c r="NH43" s="137"/>
      <c r="NI43" s="137"/>
      <c r="NJ43" s="137"/>
      <c r="NK43" s="137"/>
      <c r="NL43" s="137"/>
      <c r="NM43" s="137"/>
      <c r="NN43" s="137"/>
      <c r="NO43" s="137"/>
      <c r="NP43" s="137"/>
      <c r="NQ43" s="137"/>
      <c r="NR43" s="137"/>
      <c r="NS43" s="137"/>
      <c r="NT43" s="137"/>
      <c r="NU43" s="137"/>
      <c r="NV43" s="137"/>
      <c r="NW43" s="137"/>
      <c r="NX43" s="137"/>
      <c r="NY43" s="137"/>
      <c r="NZ43" s="137"/>
      <c r="OA43" s="137"/>
      <c r="OB43" s="137"/>
      <c r="OC43" s="137"/>
      <c r="OD43" s="137"/>
      <c r="OE43" s="137"/>
      <c r="OF43" s="137"/>
      <c r="OG43" s="137"/>
      <c r="OH43" s="137"/>
      <c r="OI43" s="137"/>
      <c r="OJ43" s="137"/>
      <c r="OK43" s="137"/>
      <c r="OL43" s="137"/>
      <c r="OM43" s="137"/>
      <c r="ON43" s="137"/>
      <c r="OO43" s="137"/>
      <c r="OP43" s="137"/>
      <c r="OQ43" s="137"/>
      <c r="OR43" s="137"/>
      <c r="OS43" s="137"/>
      <c r="OT43" s="137"/>
      <c r="OU43" s="137"/>
      <c r="OV43" s="137"/>
      <c r="OW43" s="137"/>
      <c r="OX43" s="137"/>
      <c r="OY43" s="137"/>
      <c r="OZ43" s="137"/>
      <c r="PA43" s="137"/>
      <c r="PB43" s="137"/>
      <c r="PC43" s="137"/>
      <c r="PD43" s="137"/>
      <c r="PE43" s="137"/>
      <c r="PF43" s="137"/>
      <c r="PG43" s="137"/>
      <c r="PH43" s="137"/>
      <c r="PI43" s="137"/>
      <c r="PJ43" s="137"/>
      <c r="PK43" s="137"/>
      <c r="PL43" s="137"/>
      <c r="PM43" s="137"/>
      <c r="PN43" s="137"/>
      <c r="PO43" s="137"/>
      <c r="PP43" s="137"/>
      <c r="PQ43" s="137"/>
      <c r="PR43" s="137"/>
      <c r="PS43" s="137"/>
      <c r="PT43" s="137"/>
      <c r="PU43" s="137"/>
      <c r="PV43" s="137"/>
      <c r="PW43" s="137"/>
      <c r="PX43" s="137"/>
      <c r="PY43" s="137"/>
      <c r="PZ43" s="137"/>
      <c r="QA43" s="137"/>
    </row>
    <row r="44" spans="1:443" s="140" customFormat="1" ht="15" x14ac:dyDescent="0.25">
      <c r="A44" s="137"/>
      <c r="B44" s="120"/>
      <c r="C44" s="115" t="s">
        <v>57</v>
      </c>
      <c r="D44" s="98" t="s">
        <v>41</v>
      </c>
      <c r="E44" s="6" t="str">
        <f>IF(D44="", "Requires confirmation", IF(D44="No", "Please contact OLSC for assistance", ""))</f>
        <v/>
      </c>
      <c r="F44" s="109">
        <f t="shared" si="0"/>
        <v>0</v>
      </c>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7"/>
      <c r="CA44" s="137"/>
      <c r="CB44" s="137"/>
      <c r="CC44" s="137"/>
      <c r="CD44" s="137"/>
      <c r="CE44" s="137"/>
      <c r="CF44" s="137"/>
      <c r="CG44" s="137"/>
      <c r="CH44" s="137"/>
      <c r="CI44" s="137"/>
      <c r="CJ44" s="137"/>
      <c r="CK44" s="137"/>
      <c r="CL44" s="137"/>
      <c r="CM44" s="137"/>
      <c r="CN44" s="137"/>
      <c r="CO44" s="137"/>
      <c r="CP44" s="137"/>
      <c r="CQ44" s="137"/>
      <c r="CR44" s="137"/>
      <c r="CS44" s="137"/>
      <c r="CT44" s="137"/>
      <c r="CU44" s="137"/>
      <c r="CV44" s="137"/>
      <c r="CW44" s="137"/>
      <c r="CX44" s="137"/>
      <c r="CY44" s="137"/>
      <c r="CZ44" s="137"/>
      <c r="DA44" s="137"/>
      <c r="DB44" s="137"/>
      <c r="DC44" s="137"/>
      <c r="DD44" s="137"/>
      <c r="DE44" s="137"/>
      <c r="DF44" s="137"/>
      <c r="DG44" s="137"/>
      <c r="DH44" s="137"/>
      <c r="DI44" s="137"/>
      <c r="DJ44" s="137"/>
      <c r="DK44" s="137"/>
      <c r="DL44" s="137"/>
      <c r="DM44" s="137"/>
      <c r="DN44" s="137"/>
      <c r="DO44" s="137"/>
      <c r="DP44" s="137"/>
      <c r="DQ44" s="137"/>
      <c r="DR44" s="137"/>
      <c r="DS44" s="137"/>
      <c r="DT44" s="137"/>
      <c r="DU44" s="137"/>
      <c r="DV44" s="137"/>
      <c r="DW44" s="137"/>
      <c r="DX44" s="137"/>
      <c r="DY44" s="137"/>
      <c r="DZ44" s="137"/>
      <c r="EA44" s="137"/>
      <c r="EB44" s="137"/>
      <c r="EC44" s="137"/>
      <c r="ED44" s="137"/>
      <c r="EE44" s="137"/>
      <c r="EF44" s="137"/>
      <c r="EG44" s="137"/>
      <c r="EH44" s="137"/>
      <c r="EI44" s="137"/>
      <c r="EJ44" s="137"/>
      <c r="EK44" s="137"/>
      <c r="EL44" s="137"/>
      <c r="EM44" s="137"/>
      <c r="EN44" s="137"/>
      <c r="EO44" s="137"/>
      <c r="EP44" s="137"/>
      <c r="EQ44" s="137"/>
      <c r="ER44" s="137"/>
      <c r="ES44" s="137"/>
      <c r="ET44" s="137"/>
      <c r="EU44" s="137"/>
      <c r="EV44" s="137"/>
      <c r="EW44" s="137"/>
      <c r="EX44" s="137"/>
      <c r="EY44" s="137"/>
      <c r="EZ44" s="137"/>
      <c r="FA44" s="137"/>
      <c r="FB44" s="137"/>
      <c r="FC44" s="137"/>
      <c r="FD44" s="137"/>
      <c r="FE44" s="137"/>
      <c r="FF44" s="137"/>
      <c r="FG44" s="137"/>
      <c r="FH44" s="137"/>
      <c r="FI44" s="137"/>
      <c r="FJ44" s="137"/>
      <c r="FK44" s="137"/>
      <c r="FL44" s="137"/>
      <c r="FM44" s="137"/>
      <c r="FN44" s="137"/>
      <c r="FO44" s="137"/>
      <c r="FP44" s="137"/>
      <c r="FQ44" s="137"/>
      <c r="FR44" s="137"/>
      <c r="FS44" s="137"/>
      <c r="FT44" s="137"/>
      <c r="FU44" s="137"/>
      <c r="FV44" s="137"/>
      <c r="FW44" s="137"/>
      <c r="FX44" s="137"/>
      <c r="FY44" s="137"/>
      <c r="FZ44" s="137"/>
      <c r="GA44" s="137"/>
      <c r="GB44" s="137"/>
      <c r="GC44" s="137"/>
      <c r="GD44" s="137"/>
      <c r="GE44" s="137"/>
      <c r="GF44" s="137"/>
      <c r="GG44" s="137"/>
      <c r="GH44" s="137"/>
      <c r="GI44" s="137"/>
      <c r="GJ44" s="137"/>
      <c r="GK44" s="137"/>
      <c r="GL44" s="137"/>
      <c r="GM44" s="137"/>
      <c r="GN44" s="137"/>
      <c r="GO44" s="137"/>
      <c r="GP44" s="137"/>
      <c r="GQ44" s="137"/>
      <c r="GR44" s="137"/>
      <c r="GS44" s="137"/>
      <c r="GT44" s="137"/>
      <c r="GU44" s="137"/>
      <c r="GV44" s="137"/>
      <c r="GW44" s="137"/>
      <c r="GX44" s="137"/>
      <c r="GY44" s="137"/>
      <c r="GZ44" s="137"/>
      <c r="HA44" s="137"/>
      <c r="HB44" s="137"/>
      <c r="HC44" s="137"/>
      <c r="HD44" s="137"/>
      <c r="HE44" s="137"/>
      <c r="HF44" s="137"/>
      <c r="HG44" s="137"/>
      <c r="HH44" s="137"/>
      <c r="HI44" s="137"/>
      <c r="HJ44" s="137"/>
      <c r="HK44" s="137"/>
      <c r="HL44" s="137"/>
      <c r="HM44" s="137"/>
      <c r="HN44" s="137"/>
      <c r="HO44" s="137"/>
      <c r="HP44" s="137"/>
      <c r="HQ44" s="137"/>
      <c r="HR44" s="137"/>
      <c r="HS44" s="137"/>
      <c r="HT44" s="137"/>
      <c r="HU44" s="137"/>
      <c r="HV44" s="137"/>
      <c r="HW44" s="137"/>
      <c r="HX44" s="137"/>
      <c r="HY44" s="137"/>
      <c r="HZ44" s="137"/>
      <c r="IA44" s="137"/>
      <c r="IB44" s="137"/>
      <c r="IC44" s="137"/>
      <c r="ID44" s="137"/>
      <c r="IE44" s="137"/>
      <c r="IF44" s="137"/>
      <c r="IG44" s="137"/>
      <c r="IH44" s="137"/>
      <c r="II44" s="137"/>
      <c r="IJ44" s="137"/>
      <c r="IK44" s="137"/>
      <c r="IL44" s="137"/>
      <c r="IM44" s="137"/>
      <c r="IN44" s="137"/>
      <c r="IO44" s="137"/>
      <c r="IP44" s="137"/>
      <c r="IQ44" s="137"/>
      <c r="IR44" s="137"/>
      <c r="IS44" s="137"/>
      <c r="IT44" s="137"/>
      <c r="IU44" s="137"/>
      <c r="IV44" s="137"/>
      <c r="IW44" s="137"/>
      <c r="IX44" s="137"/>
      <c r="IY44" s="137"/>
      <c r="IZ44" s="137"/>
      <c r="JA44" s="137"/>
      <c r="JB44" s="137"/>
      <c r="JC44" s="137"/>
      <c r="JD44" s="137"/>
      <c r="JE44" s="137"/>
      <c r="JF44" s="137"/>
      <c r="JG44" s="137"/>
      <c r="JH44" s="137"/>
      <c r="JI44" s="137"/>
      <c r="JJ44" s="137"/>
      <c r="JK44" s="137"/>
      <c r="JL44" s="137"/>
      <c r="JM44" s="137"/>
      <c r="JN44" s="137"/>
      <c r="JO44" s="137"/>
      <c r="JP44" s="137"/>
      <c r="JQ44" s="137"/>
      <c r="JR44" s="137"/>
      <c r="JS44" s="137"/>
      <c r="JT44" s="137"/>
      <c r="JU44" s="137"/>
      <c r="JV44" s="137"/>
      <c r="JW44" s="137"/>
      <c r="JX44" s="137"/>
      <c r="JY44" s="137"/>
      <c r="JZ44" s="137"/>
      <c r="KA44" s="137"/>
      <c r="KB44" s="137"/>
      <c r="KC44" s="137"/>
      <c r="KD44" s="137"/>
      <c r="KE44" s="137"/>
      <c r="KF44" s="137"/>
      <c r="KG44" s="137"/>
      <c r="KH44" s="137"/>
      <c r="KI44" s="137"/>
      <c r="KJ44" s="137"/>
      <c r="KK44" s="137"/>
      <c r="KL44" s="137"/>
      <c r="KM44" s="137"/>
      <c r="KN44" s="137"/>
      <c r="KO44" s="137"/>
      <c r="KP44" s="137"/>
      <c r="KQ44" s="137"/>
      <c r="KR44" s="137"/>
      <c r="KS44" s="137"/>
      <c r="KT44" s="137"/>
      <c r="KU44" s="137"/>
      <c r="KV44" s="137"/>
      <c r="KW44" s="137"/>
      <c r="KX44" s="137"/>
      <c r="KY44" s="137"/>
      <c r="KZ44" s="137"/>
      <c r="LA44" s="137"/>
      <c r="LB44" s="137"/>
      <c r="LC44" s="137"/>
      <c r="LD44" s="137"/>
      <c r="LE44" s="137"/>
      <c r="LF44" s="137"/>
      <c r="LG44" s="137"/>
      <c r="LH44" s="137"/>
      <c r="LI44" s="137"/>
      <c r="LJ44" s="137"/>
      <c r="LK44" s="137"/>
      <c r="LL44" s="137"/>
      <c r="LM44" s="137"/>
      <c r="LN44" s="137"/>
      <c r="LO44" s="137"/>
      <c r="LP44" s="137"/>
      <c r="LQ44" s="137"/>
      <c r="LR44" s="137"/>
      <c r="LS44" s="137"/>
      <c r="LT44" s="137"/>
      <c r="LU44" s="137"/>
      <c r="LV44" s="137"/>
      <c r="LW44" s="137"/>
      <c r="LX44" s="137"/>
      <c r="LY44" s="137"/>
      <c r="LZ44" s="137"/>
      <c r="MA44" s="137"/>
      <c r="MB44" s="137"/>
      <c r="MC44" s="137"/>
      <c r="MD44" s="137"/>
      <c r="ME44" s="137"/>
      <c r="MF44" s="137"/>
      <c r="MG44" s="137"/>
      <c r="MH44" s="137"/>
      <c r="MI44" s="137"/>
      <c r="MJ44" s="137"/>
      <c r="MK44" s="137"/>
      <c r="ML44" s="137"/>
      <c r="MM44" s="137"/>
      <c r="MN44" s="137"/>
      <c r="MO44" s="137"/>
      <c r="MP44" s="137"/>
      <c r="MQ44" s="137"/>
      <c r="MR44" s="137"/>
      <c r="MS44" s="137"/>
      <c r="MT44" s="137"/>
      <c r="MU44" s="137"/>
      <c r="MV44" s="137"/>
      <c r="MW44" s="137"/>
      <c r="MX44" s="137"/>
      <c r="MY44" s="137"/>
      <c r="MZ44" s="137"/>
      <c r="NA44" s="137"/>
      <c r="NB44" s="137"/>
      <c r="NC44" s="137"/>
      <c r="ND44" s="137"/>
      <c r="NE44" s="137"/>
      <c r="NF44" s="137"/>
      <c r="NG44" s="137"/>
      <c r="NH44" s="137"/>
      <c r="NI44" s="137"/>
      <c r="NJ44" s="137"/>
      <c r="NK44" s="137"/>
      <c r="NL44" s="137"/>
      <c r="NM44" s="137"/>
      <c r="NN44" s="137"/>
      <c r="NO44" s="137"/>
      <c r="NP44" s="137"/>
      <c r="NQ44" s="137"/>
      <c r="NR44" s="137"/>
      <c r="NS44" s="137"/>
      <c r="NT44" s="137"/>
      <c r="NU44" s="137"/>
      <c r="NV44" s="137"/>
      <c r="NW44" s="137"/>
      <c r="NX44" s="137"/>
      <c r="NY44" s="137"/>
      <c r="NZ44" s="137"/>
      <c r="OA44" s="137"/>
      <c r="OB44" s="137"/>
      <c r="OC44" s="137"/>
      <c r="OD44" s="137"/>
      <c r="OE44" s="137"/>
      <c r="OF44" s="137"/>
      <c r="OG44" s="137"/>
      <c r="OH44" s="137"/>
      <c r="OI44" s="137"/>
      <c r="OJ44" s="137"/>
      <c r="OK44" s="137"/>
      <c r="OL44" s="137"/>
      <c r="OM44" s="137"/>
      <c r="ON44" s="137"/>
      <c r="OO44" s="137"/>
      <c r="OP44" s="137"/>
      <c r="OQ44" s="137"/>
      <c r="OR44" s="137"/>
      <c r="OS44" s="137"/>
      <c r="OT44" s="137"/>
      <c r="OU44" s="137"/>
      <c r="OV44" s="137"/>
      <c r="OW44" s="137"/>
      <c r="OX44" s="137"/>
      <c r="OY44" s="137"/>
      <c r="OZ44" s="137"/>
      <c r="PA44" s="137"/>
      <c r="PB44" s="137"/>
      <c r="PC44" s="137"/>
      <c r="PD44" s="137"/>
      <c r="PE44" s="137"/>
      <c r="PF44" s="137"/>
      <c r="PG44" s="137"/>
      <c r="PH44" s="137"/>
      <c r="PI44" s="137"/>
      <c r="PJ44" s="137"/>
      <c r="PK44" s="137"/>
      <c r="PL44" s="137"/>
      <c r="PM44" s="137"/>
      <c r="PN44" s="137"/>
      <c r="PO44" s="137"/>
      <c r="PP44" s="137"/>
      <c r="PQ44" s="137"/>
      <c r="PR44" s="137"/>
      <c r="PS44" s="137"/>
      <c r="PT44" s="137"/>
      <c r="PU44" s="137"/>
      <c r="PV44" s="137"/>
      <c r="PW44" s="137"/>
      <c r="PX44" s="137"/>
      <c r="PY44" s="137"/>
      <c r="PZ44" s="137"/>
      <c r="QA44" s="137"/>
    </row>
    <row r="45" spans="1:443" s="140" customFormat="1" ht="15" x14ac:dyDescent="0.25">
      <c r="A45" s="137"/>
      <c r="B45" s="121"/>
      <c r="C45" s="121"/>
      <c r="D45" s="121"/>
      <c r="E45" s="121"/>
      <c r="F45" s="109"/>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c r="DP45" s="137"/>
      <c r="DQ45" s="137"/>
      <c r="DR45" s="137"/>
      <c r="DS45" s="137"/>
      <c r="DT45" s="137"/>
      <c r="DU45" s="137"/>
      <c r="DV45" s="137"/>
      <c r="DW45" s="137"/>
      <c r="DX45" s="137"/>
      <c r="DY45" s="137"/>
      <c r="DZ45" s="137"/>
      <c r="EA45" s="137"/>
      <c r="EB45" s="137"/>
      <c r="EC45" s="137"/>
      <c r="ED45" s="137"/>
      <c r="EE45" s="137"/>
      <c r="EF45" s="137"/>
      <c r="EG45" s="137"/>
      <c r="EH45" s="137"/>
      <c r="EI45" s="137"/>
      <c r="EJ45" s="137"/>
      <c r="EK45" s="137"/>
      <c r="EL45" s="137"/>
      <c r="EM45" s="137"/>
      <c r="EN45" s="137"/>
      <c r="EO45" s="137"/>
      <c r="EP45" s="137"/>
      <c r="EQ45" s="137"/>
      <c r="ER45" s="137"/>
      <c r="ES45" s="137"/>
      <c r="ET45" s="137"/>
      <c r="EU45" s="137"/>
      <c r="EV45" s="137"/>
      <c r="EW45" s="137"/>
      <c r="EX45" s="137"/>
      <c r="EY45" s="137"/>
      <c r="EZ45" s="137"/>
      <c r="FA45" s="137"/>
      <c r="FB45" s="137"/>
      <c r="FC45" s="137"/>
      <c r="FD45" s="137"/>
      <c r="FE45" s="137"/>
      <c r="FF45" s="137"/>
      <c r="FG45" s="137"/>
      <c r="FH45" s="137"/>
      <c r="FI45" s="137"/>
      <c r="FJ45" s="137"/>
      <c r="FK45" s="137"/>
      <c r="FL45" s="137"/>
      <c r="FM45" s="137"/>
      <c r="FN45" s="137"/>
      <c r="FO45" s="137"/>
      <c r="FP45" s="137"/>
      <c r="FQ45" s="137"/>
      <c r="FR45" s="137"/>
      <c r="FS45" s="137"/>
      <c r="FT45" s="137"/>
      <c r="FU45" s="137"/>
      <c r="FV45" s="137"/>
      <c r="FW45" s="137"/>
      <c r="FX45" s="137"/>
      <c r="FY45" s="137"/>
      <c r="FZ45" s="137"/>
      <c r="GA45" s="137"/>
      <c r="GB45" s="137"/>
      <c r="GC45" s="137"/>
      <c r="GD45" s="137"/>
      <c r="GE45" s="137"/>
      <c r="GF45" s="137"/>
      <c r="GG45" s="137"/>
      <c r="GH45" s="137"/>
      <c r="GI45" s="137"/>
      <c r="GJ45" s="137"/>
      <c r="GK45" s="137"/>
      <c r="GL45" s="137"/>
      <c r="GM45" s="137"/>
      <c r="GN45" s="137"/>
      <c r="GO45" s="137"/>
      <c r="GP45" s="137"/>
      <c r="GQ45" s="137"/>
      <c r="GR45" s="137"/>
      <c r="GS45" s="137"/>
      <c r="GT45" s="137"/>
      <c r="GU45" s="137"/>
      <c r="GV45" s="137"/>
      <c r="GW45" s="137"/>
      <c r="GX45" s="137"/>
      <c r="GY45" s="137"/>
      <c r="GZ45" s="137"/>
      <c r="HA45" s="137"/>
      <c r="HB45" s="137"/>
      <c r="HC45" s="137"/>
      <c r="HD45" s="137"/>
      <c r="HE45" s="137"/>
      <c r="HF45" s="137"/>
      <c r="HG45" s="137"/>
      <c r="HH45" s="137"/>
      <c r="HI45" s="137"/>
      <c r="HJ45" s="137"/>
      <c r="HK45" s="137"/>
      <c r="HL45" s="137"/>
      <c r="HM45" s="137"/>
      <c r="HN45" s="137"/>
      <c r="HO45" s="137"/>
      <c r="HP45" s="137"/>
      <c r="HQ45" s="137"/>
      <c r="HR45" s="137"/>
      <c r="HS45" s="137"/>
      <c r="HT45" s="137"/>
      <c r="HU45" s="137"/>
      <c r="HV45" s="137"/>
      <c r="HW45" s="137"/>
      <c r="HX45" s="137"/>
      <c r="HY45" s="137"/>
      <c r="HZ45" s="137"/>
      <c r="IA45" s="137"/>
      <c r="IB45" s="137"/>
      <c r="IC45" s="137"/>
      <c r="ID45" s="137"/>
      <c r="IE45" s="137"/>
      <c r="IF45" s="137"/>
      <c r="IG45" s="137"/>
      <c r="IH45" s="137"/>
      <c r="II45" s="137"/>
      <c r="IJ45" s="137"/>
      <c r="IK45" s="137"/>
      <c r="IL45" s="137"/>
      <c r="IM45" s="137"/>
      <c r="IN45" s="137"/>
      <c r="IO45" s="137"/>
      <c r="IP45" s="137"/>
      <c r="IQ45" s="137"/>
      <c r="IR45" s="137"/>
      <c r="IS45" s="137"/>
      <c r="IT45" s="137"/>
      <c r="IU45" s="137"/>
      <c r="IV45" s="137"/>
      <c r="IW45" s="137"/>
      <c r="IX45" s="137"/>
      <c r="IY45" s="137"/>
      <c r="IZ45" s="137"/>
      <c r="JA45" s="137"/>
      <c r="JB45" s="137"/>
      <c r="JC45" s="137"/>
      <c r="JD45" s="137"/>
      <c r="JE45" s="137"/>
      <c r="JF45" s="137"/>
      <c r="JG45" s="137"/>
      <c r="JH45" s="137"/>
      <c r="JI45" s="137"/>
      <c r="JJ45" s="137"/>
      <c r="JK45" s="137"/>
      <c r="JL45" s="137"/>
      <c r="JM45" s="137"/>
      <c r="JN45" s="137"/>
      <c r="JO45" s="137"/>
      <c r="JP45" s="137"/>
      <c r="JQ45" s="137"/>
      <c r="JR45" s="137"/>
      <c r="JS45" s="137"/>
      <c r="JT45" s="137"/>
      <c r="JU45" s="137"/>
      <c r="JV45" s="137"/>
      <c r="JW45" s="137"/>
      <c r="JX45" s="137"/>
      <c r="JY45" s="137"/>
      <c r="JZ45" s="137"/>
      <c r="KA45" s="137"/>
      <c r="KB45" s="137"/>
      <c r="KC45" s="137"/>
      <c r="KD45" s="137"/>
      <c r="KE45" s="137"/>
      <c r="KF45" s="137"/>
      <c r="KG45" s="137"/>
      <c r="KH45" s="137"/>
      <c r="KI45" s="137"/>
      <c r="KJ45" s="137"/>
      <c r="KK45" s="137"/>
      <c r="KL45" s="137"/>
      <c r="KM45" s="137"/>
      <c r="KN45" s="137"/>
      <c r="KO45" s="137"/>
      <c r="KP45" s="137"/>
      <c r="KQ45" s="137"/>
      <c r="KR45" s="137"/>
      <c r="KS45" s="137"/>
      <c r="KT45" s="137"/>
      <c r="KU45" s="137"/>
      <c r="KV45" s="137"/>
      <c r="KW45" s="137"/>
      <c r="KX45" s="137"/>
      <c r="KY45" s="137"/>
      <c r="KZ45" s="137"/>
      <c r="LA45" s="137"/>
      <c r="LB45" s="137"/>
      <c r="LC45" s="137"/>
      <c r="LD45" s="137"/>
      <c r="LE45" s="137"/>
      <c r="LF45" s="137"/>
      <c r="LG45" s="137"/>
      <c r="LH45" s="137"/>
      <c r="LI45" s="137"/>
      <c r="LJ45" s="137"/>
      <c r="LK45" s="137"/>
      <c r="LL45" s="137"/>
      <c r="LM45" s="137"/>
      <c r="LN45" s="137"/>
      <c r="LO45" s="137"/>
      <c r="LP45" s="137"/>
      <c r="LQ45" s="137"/>
      <c r="LR45" s="137"/>
      <c r="LS45" s="137"/>
      <c r="LT45" s="137"/>
      <c r="LU45" s="137"/>
      <c r="LV45" s="137"/>
      <c r="LW45" s="137"/>
      <c r="LX45" s="137"/>
      <c r="LY45" s="137"/>
      <c r="LZ45" s="137"/>
      <c r="MA45" s="137"/>
      <c r="MB45" s="137"/>
      <c r="MC45" s="137"/>
      <c r="MD45" s="137"/>
      <c r="ME45" s="137"/>
      <c r="MF45" s="137"/>
      <c r="MG45" s="137"/>
      <c r="MH45" s="137"/>
      <c r="MI45" s="137"/>
      <c r="MJ45" s="137"/>
      <c r="MK45" s="137"/>
      <c r="ML45" s="137"/>
      <c r="MM45" s="137"/>
      <c r="MN45" s="137"/>
      <c r="MO45" s="137"/>
      <c r="MP45" s="137"/>
      <c r="MQ45" s="137"/>
      <c r="MR45" s="137"/>
      <c r="MS45" s="137"/>
      <c r="MT45" s="137"/>
      <c r="MU45" s="137"/>
      <c r="MV45" s="137"/>
      <c r="MW45" s="137"/>
      <c r="MX45" s="137"/>
      <c r="MY45" s="137"/>
      <c r="MZ45" s="137"/>
      <c r="NA45" s="137"/>
      <c r="NB45" s="137"/>
      <c r="NC45" s="137"/>
      <c r="ND45" s="137"/>
      <c r="NE45" s="137"/>
      <c r="NF45" s="137"/>
      <c r="NG45" s="137"/>
      <c r="NH45" s="137"/>
      <c r="NI45" s="137"/>
      <c r="NJ45" s="137"/>
      <c r="NK45" s="137"/>
      <c r="NL45" s="137"/>
      <c r="NM45" s="137"/>
      <c r="NN45" s="137"/>
      <c r="NO45" s="137"/>
      <c r="NP45" s="137"/>
      <c r="NQ45" s="137"/>
      <c r="NR45" s="137"/>
      <c r="NS45" s="137"/>
      <c r="NT45" s="137"/>
      <c r="NU45" s="137"/>
      <c r="NV45" s="137"/>
      <c r="NW45" s="137"/>
      <c r="NX45" s="137"/>
      <c r="NY45" s="137"/>
      <c r="NZ45" s="137"/>
      <c r="OA45" s="137"/>
      <c r="OB45" s="137"/>
      <c r="OC45" s="137"/>
      <c r="OD45" s="137"/>
      <c r="OE45" s="137"/>
      <c r="OF45" s="137"/>
      <c r="OG45" s="137"/>
      <c r="OH45" s="137"/>
      <c r="OI45" s="137"/>
      <c r="OJ45" s="137"/>
      <c r="OK45" s="137"/>
      <c r="OL45" s="137"/>
      <c r="OM45" s="137"/>
      <c r="ON45" s="137"/>
      <c r="OO45" s="137"/>
      <c r="OP45" s="137"/>
      <c r="OQ45" s="137"/>
      <c r="OR45" s="137"/>
      <c r="OS45" s="137"/>
      <c r="OT45" s="137"/>
      <c r="OU45" s="137"/>
      <c r="OV45" s="137"/>
      <c r="OW45" s="137"/>
      <c r="OX45" s="137"/>
      <c r="OY45" s="137"/>
      <c r="OZ45" s="137"/>
      <c r="PA45" s="137"/>
      <c r="PB45" s="137"/>
      <c r="PC45" s="137"/>
      <c r="PD45" s="137"/>
      <c r="PE45" s="137"/>
      <c r="PF45" s="137"/>
      <c r="PG45" s="137"/>
      <c r="PH45" s="137"/>
      <c r="PI45" s="137"/>
      <c r="PJ45" s="137"/>
      <c r="PK45" s="137"/>
      <c r="PL45" s="137"/>
      <c r="PM45" s="137"/>
      <c r="PN45" s="137"/>
      <c r="PO45" s="137"/>
      <c r="PP45" s="137"/>
      <c r="PQ45" s="137"/>
      <c r="PR45" s="137"/>
      <c r="PS45" s="137"/>
      <c r="PT45" s="137"/>
      <c r="PU45" s="137"/>
      <c r="PV45" s="137"/>
      <c r="PW45" s="137"/>
      <c r="PX45" s="137"/>
      <c r="PY45" s="137"/>
      <c r="PZ45" s="137"/>
      <c r="QA45" s="137"/>
    </row>
    <row r="46" spans="1:443" s="140" customFormat="1" x14ac:dyDescent="0.25">
      <c r="A46" s="137"/>
      <c r="B46" s="4" t="s">
        <v>58</v>
      </c>
      <c r="C46" s="190" t="s">
        <v>59</v>
      </c>
      <c r="D46" s="191"/>
      <c r="E46" s="192"/>
      <c r="F46" s="109">
        <f t="shared" si="0"/>
        <v>0</v>
      </c>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c r="DJ46" s="137"/>
      <c r="DK46" s="137"/>
      <c r="DL46" s="137"/>
      <c r="DM46" s="137"/>
      <c r="DN46" s="137"/>
      <c r="DO46" s="137"/>
      <c r="DP46" s="137"/>
      <c r="DQ46" s="137"/>
      <c r="DR46" s="137"/>
      <c r="DS46" s="137"/>
      <c r="DT46" s="137"/>
      <c r="DU46" s="137"/>
      <c r="DV46" s="137"/>
      <c r="DW46" s="137"/>
      <c r="DX46" s="137"/>
      <c r="DY46" s="137"/>
      <c r="DZ46" s="137"/>
      <c r="EA46" s="137"/>
      <c r="EB46" s="137"/>
      <c r="EC46" s="137"/>
      <c r="ED46" s="137"/>
      <c r="EE46" s="137"/>
      <c r="EF46" s="137"/>
      <c r="EG46" s="137"/>
      <c r="EH46" s="137"/>
      <c r="EI46" s="137"/>
      <c r="EJ46" s="137"/>
      <c r="EK46" s="137"/>
      <c r="EL46" s="137"/>
      <c r="EM46" s="137"/>
      <c r="EN46" s="137"/>
      <c r="EO46" s="137"/>
      <c r="EP46" s="137"/>
      <c r="EQ46" s="137"/>
      <c r="ER46" s="137"/>
      <c r="ES46" s="137"/>
      <c r="ET46" s="137"/>
      <c r="EU46" s="137"/>
      <c r="EV46" s="137"/>
      <c r="EW46" s="137"/>
      <c r="EX46" s="137"/>
      <c r="EY46" s="137"/>
      <c r="EZ46" s="137"/>
      <c r="FA46" s="137"/>
      <c r="FB46" s="137"/>
      <c r="FC46" s="137"/>
      <c r="FD46" s="137"/>
      <c r="FE46" s="137"/>
      <c r="FF46" s="137"/>
      <c r="FG46" s="137"/>
      <c r="FH46" s="137"/>
      <c r="FI46" s="137"/>
      <c r="FJ46" s="137"/>
      <c r="FK46" s="137"/>
      <c r="FL46" s="137"/>
      <c r="FM46" s="137"/>
      <c r="FN46" s="137"/>
      <c r="FO46" s="137"/>
      <c r="FP46" s="137"/>
      <c r="FQ46" s="137"/>
      <c r="FR46" s="137"/>
      <c r="FS46" s="137"/>
      <c r="FT46" s="137"/>
      <c r="FU46" s="137"/>
      <c r="FV46" s="137"/>
      <c r="FW46" s="137"/>
      <c r="FX46" s="137"/>
      <c r="FY46" s="137"/>
      <c r="FZ46" s="137"/>
      <c r="GA46" s="137"/>
      <c r="GB46" s="137"/>
      <c r="GC46" s="137"/>
      <c r="GD46" s="137"/>
      <c r="GE46" s="137"/>
      <c r="GF46" s="137"/>
      <c r="GG46" s="137"/>
      <c r="GH46" s="137"/>
      <c r="GI46" s="137"/>
      <c r="GJ46" s="137"/>
      <c r="GK46" s="137"/>
      <c r="GL46" s="137"/>
      <c r="GM46" s="137"/>
      <c r="GN46" s="137"/>
      <c r="GO46" s="137"/>
      <c r="GP46" s="137"/>
      <c r="GQ46" s="137"/>
      <c r="GR46" s="137"/>
      <c r="GS46" s="137"/>
      <c r="GT46" s="137"/>
      <c r="GU46" s="137"/>
      <c r="GV46" s="137"/>
      <c r="GW46" s="137"/>
      <c r="GX46" s="137"/>
      <c r="GY46" s="137"/>
      <c r="GZ46" s="137"/>
      <c r="HA46" s="137"/>
      <c r="HB46" s="137"/>
      <c r="HC46" s="137"/>
      <c r="HD46" s="137"/>
      <c r="HE46" s="137"/>
      <c r="HF46" s="137"/>
      <c r="HG46" s="137"/>
      <c r="HH46" s="137"/>
      <c r="HI46" s="137"/>
      <c r="HJ46" s="137"/>
      <c r="HK46" s="137"/>
      <c r="HL46" s="137"/>
      <c r="HM46" s="137"/>
      <c r="HN46" s="137"/>
      <c r="HO46" s="137"/>
      <c r="HP46" s="137"/>
      <c r="HQ46" s="137"/>
      <c r="HR46" s="137"/>
      <c r="HS46" s="137"/>
      <c r="HT46" s="137"/>
      <c r="HU46" s="137"/>
      <c r="HV46" s="137"/>
      <c r="HW46" s="137"/>
      <c r="HX46" s="137"/>
      <c r="HY46" s="137"/>
      <c r="HZ46" s="137"/>
      <c r="IA46" s="137"/>
      <c r="IB46" s="137"/>
      <c r="IC46" s="137"/>
      <c r="ID46" s="137"/>
      <c r="IE46" s="137"/>
      <c r="IF46" s="137"/>
      <c r="IG46" s="137"/>
      <c r="IH46" s="137"/>
      <c r="II46" s="137"/>
      <c r="IJ46" s="137"/>
      <c r="IK46" s="137"/>
      <c r="IL46" s="137"/>
      <c r="IM46" s="137"/>
      <c r="IN46" s="137"/>
      <c r="IO46" s="137"/>
      <c r="IP46" s="137"/>
      <c r="IQ46" s="137"/>
      <c r="IR46" s="137"/>
      <c r="IS46" s="137"/>
      <c r="IT46" s="137"/>
      <c r="IU46" s="137"/>
      <c r="IV46" s="137"/>
      <c r="IW46" s="137"/>
      <c r="IX46" s="137"/>
      <c r="IY46" s="137"/>
      <c r="IZ46" s="137"/>
      <c r="JA46" s="137"/>
      <c r="JB46" s="137"/>
      <c r="JC46" s="137"/>
      <c r="JD46" s="137"/>
      <c r="JE46" s="137"/>
      <c r="JF46" s="137"/>
      <c r="JG46" s="137"/>
      <c r="JH46" s="137"/>
      <c r="JI46" s="137"/>
      <c r="JJ46" s="137"/>
      <c r="JK46" s="137"/>
      <c r="JL46" s="137"/>
      <c r="JM46" s="137"/>
      <c r="JN46" s="137"/>
      <c r="JO46" s="137"/>
      <c r="JP46" s="137"/>
      <c r="JQ46" s="137"/>
      <c r="JR46" s="137"/>
      <c r="JS46" s="137"/>
      <c r="JT46" s="137"/>
      <c r="JU46" s="137"/>
      <c r="JV46" s="137"/>
      <c r="JW46" s="137"/>
      <c r="JX46" s="137"/>
      <c r="JY46" s="137"/>
      <c r="JZ46" s="137"/>
      <c r="KA46" s="137"/>
      <c r="KB46" s="137"/>
      <c r="KC46" s="137"/>
      <c r="KD46" s="137"/>
      <c r="KE46" s="137"/>
      <c r="KF46" s="137"/>
      <c r="KG46" s="137"/>
      <c r="KH46" s="137"/>
      <c r="KI46" s="137"/>
      <c r="KJ46" s="137"/>
      <c r="KK46" s="137"/>
      <c r="KL46" s="137"/>
      <c r="KM46" s="137"/>
      <c r="KN46" s="137"/>
      <c r="KO46" s="137"/>
      <c r="KP46" s="137"/>
      <c r="KQ46" s="137"/>
      <c r="KR46" s="137"/>
      <c r="KS46" s="137"/>
      <c r="KT46" s="137"/>
      <c r="KU46" s="137"/>
      <c r="KV46" s="137"/>
      <c r="KW46" s="137"/>
      <c r="KX46" s="137"/>
      <c r="KY46" s="137"/>
      <c r="KZ46" s="137"/>
      <c r="LA46" s="137"/>
      <c r="LB46" s="137"/>
      <c r="LC46" s="137"/>
      <c r="LD46" s="137"/>
      <c r="LE46" s="137"/>
      <c r="LF46" s="137"/>
      <c r="LG46" s="137"/>
      <c r="LH46" s="137"/>
      <c r="LI46" s="137"/>
      <c r="LJ46" s="137"/>
      <c r="LK46" s="137"/>
      <c r="LL46" s="137"/>
      <c r="LM46" s="137"/>
      <c r="LN46" s="137"/>
      <c r="LO46" s="137"/>
      <c r="LP46" s="137"/>
      <c r="LQ46" s="137"/>
      <c r="LR46" s="137"/>
      <c r="LS46" s="137"/>
      <c r="LT46" s="137"/>
      <c r="LU46" s="137"/>
      <c r="LV46" s="137"/>
      <c r="LW46" s="137"/>
      <c r="LX46" s="137"/>
      <c r="LY46" s="137"/>
      <c r="LZ46" s="137"/>
      <c r="MA46" s="137"/>
      <c r="MB46" s="137"/>
      <c r="MC46" s="137"/>
      <c r="MD46" s="137"/>
      <c r="ME46" s="137"/>
      <c r="MF46" s="137"/>
      <c r="MG46" s="137"/>
      <c r="MH46" s="137"/>
      <c r="MI46" s="137"/>
      <c r="MJ46" s="137"/>
      <c r="MK46" s="137"/>
      <c r="ML46" s="137"/>
      <c r="MM46" s="137"/>
      <c r="MN46" s="137"/>
      <c r="MO46" s="137"/>
      <c r="MP46" s="137"/>
      <c r="MQ46" s="137"/>
      <c r="MR46" s="137"/>
      <c r="MS46" s="137"/>
      <c r="MT46" s="137"/>
      <c r="MU46" s="137"/>
      <c r="MV46" s="137"/>
      <c r="MW46" s="137"/>
      <c r="MX46" s="137"/>
      <c r="MY46" s="137"/>
      <c r="MZ46" s="137"/>
      <c r="NA46" s="137"/>
      <c r="NB46" s="137"/>
      <c r="NC46" s="137"/>
      <c r="ND46" s="137"/>
      <c r="NE46" s="137"/>
      <c r="NF46" s="137"/>
      <c r="NG46" s="137"/>
      <c r="NH46" s="137"/>
      <c r="NI46" s="137"/>
      <c r="NJ46" s="137"/>
      <c r="NK46" s="137"/>
      <c r="NL46" s="137"/>
      <c r="NM46" s="137"/>
      <c r="NN46" s="137"/>
      <c r="NO46" s="137"/>
      <c r="NP46" s="137"/>
      <c r="NQ46" s="137"/>
      <c r="NR46" s="137"/>
      <c r="NS46" s="137"/>
      <c r="NT46" s="137"/>
      <c r="NU46" s="137"/>
      <c r="NV46" s="137"/>
      <c r="NW46" s="137"/>
      <c r="NX46" s="137"/>
      <c r="NY46" s="137"/>
      <c r="NZ46" s="137"/>
      <c r="OA46" s="137"/>
      <c r="OB46" s="137"/>
      <c r="OC46" s="137"/>
      <c r="OD46" s="137"/>
      <c r="OE46" s="137"/>
      <c r="OF46" s="137"/>
      <c r="OG46" s="137"/>
      <c r="OH46" s="137"/>
      <c r="OI46" s="137"/>
      <c r="OJ46" s="137"/>
      <c r="OK46" s="137"/>
      <c r="OL46" s="137"/>
      <c r="OM46" s="137"/>
      <c r="ON46" s="137"/>
      <c r="OO46" s="137"/>
      <c r="OP46" s="137"/>
      <c r="OQ46" s="137"/>
      <c r="OR46" s="137"/>
      <c r="OS46" s="137"/>
      <c r="OT46" s="137"/>
      <c r="OU46" s="137"/>
      <c r="OV46" s="137"/>
      <c r="OW46" s="137"/>
      <c r="OX46" s="137"/>
      <c r="OY46" s="137"/>
      <c r="OZ46" s="137"/>
      <c r="PA46" s="137"/>
      <c r="PB46" s="137"/>
      <c r="PC46" s="137"/>
      <c r="PD46" s="137"/>
      <c r="PE46" s="137"/>
      <c r="PF46" s="137"/>
      <c r="PG46" s="137"/>
      <c r="PH46" s="137"/>
      <c r="PI46" s="137"/>
      <c r="PJ46" s="137"/>
      <c r="PK46" s="137"/>
      <c r="PL46" s="137"/>
      <c r="PM46" s="137"/>
      <c r="PN46" s="137"/>
      <c r="PO46" s="137"/>
      <c r="PP46" s="137"/>
      <c r="PQ46" s="137"/>
      <c r="PR46" s="137"/>
      <c r="PS46" s="137"/>
      <c r="PT46" s="137"/>
      <c r="PU46" s="137"/>
      <c r="PV46" s="137"/>
      <c r="PW46" s="137"/>
      <c r="PX46" s="137"/>
      <c r="PY46" s="137"/>
      <c r="PZ46" s="137"/>
      <c r="QA46" s="137"/>
    </row>
    <row r="47" spans="1:443" s="140" customFormat="1" ht="15" x14ac:dyDescent="0.25">
      <c r="A47" s="137"/>
      <c r="B47" s="193"/>
      <c r="C47" s="7" t="s">
        <v>60</v>
      </c>
      <c r="D47" s="99">
        <v>6</v>
      </c>
      <c r="E47" s="6" t="str">
        <f>IF(D47="","No value entered",IF(NOT(ISNUMBER(D47)),"Value must be a number",IF(D47&lt;0,"Value cannot be negative",IF(D47&lt;&gt;ROUND(D47,0),"Value must be a whole number",IF(AND(D47=0,D48=0,D49=0,D50=0,D36&lt;&gt;0),"Number of government lawyers cannot be 0 when internal legal expenditure (Section 1) is not 0. Please contact OLSC for assistance","")))))</f>
        <v/>
      </c>
      <c r="F47" s="109">
        <f t="shared" si="0"/>
        <v>0</v>
      </c>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c r="DJ47" s="137"/>
      <c r="DK47" s="137"/>
      <c r="DL47" s="137"/>
      <c r="DM47" s="137"/>
      <c r="DN47" s="137"/>
      <c r="DO47" s="137"/>
      <c r="DP47" s="137"/>
      <c r="DQ47" s="137"/>
      <c r="DR47" s="137"/>
      <c r="DS47" s="137"/>
      <c r="DT47" s="137"/>
      <c r="DU47" s="137"/>
      <c r="DV47" s="137"/>
      <c r="DW47" s="137"/>
      <c r="DX47" s="137"/>
      <c r="DY47" s="137"/>
      <c r="DZ47" s="137"/>
      <c r="EA47" s="137"/>
      <c r="EB47" s="137"/>
      <c r="EC47" s="137"/>
      <c r="ED47" s="137"/>
      <c r="EE47" s="137"/>
      <c r="EF47" s="137"/>
      <c r="EG47" s="137"/>
      <c r="EH47" s="137"/>
      <c r="EI47" s="137"/>
      <c r="EJ47" s="137"/>
      <c r="EK47" s="137"/>
      <c r="EL47" s="137"/>
      <c r="EM47" s="137"/>
      <c r="EN47" s="137"/>
      <c r="EO47" s="137"/>
      <c r="EP47" s="137"/>
      <c r="EQ47" s="137"/>
      <c r="ER47" s="137"/>
      <c r="ES47" s="137"/>
      <c r="ET47" s="137"/>
      <c r="EU47" s="137"/>
      <c r="EV47" s="137"/>
      <c r="EW47" s="137"/>
      <c r="EX47" s="137"/>
      <c r="EY47" s="137"/>
      <c r="EZ47" s="137"/>
      <c r="FA47" s="137"/>
      <c r="FB47" s="137"/>
      <c r="FC47" s="137"/>
      <c r="FD47" s="137"/>
      <c r="FE47" s="137"/>
      <c r="FF47" s="137"/>
      <c r="FG47" s="137"/>
      <c r="FH47" s="137"/>
      <c r="FI47" s="137"/>
      <c r="FJ47" s="137"/>
      <c r="FK47" s="137"/>
      <c r="FL47" s="137"/>
      <c r="FM47" s="137"/>
      <c r="FN47" s="137"/>
      <c r="FO47" s="137"/>
      <c r="FP47" s="137"/>
      <c r="FQ47" s="137"/>
      <c r="FR47" s="137"/>
      <c r="FS47" s="137"/>
      <c r="FT47" s="137"/>
      <c r="FU47" s="137"/>
      <c r="FV47" s="137"/>
      <c r="FW47" s="137"/>
      <c r="FX47" s="137"/>
      <c r="FY47" s="137"/>
      <c r="FZ47" s="137"/>
      <c r="GA47" s="137"/>
      <c r="GB47" s="137"/>
      <c r="GC47" s="137"/>
      <c r="GD47" s="137"/>
      <c r="GE47" s="137"/>
      <c r="GF47" s="137"/>
      <c r="GG47" s="137"/>
      <c r="GH47" s="137"/>
      <c r="GI47" s="137"/>
      <c r="GJ47" s="137"/>
      <c r="GK47" s="137"/>
      <c r="GL47" s="137"/>
      <c r="GM47" s="137"/>
      <c r="GN47" s="137"/>
      <c r="GO47" s="137"/>
      <c r="GP47" s="137"/>
      <c r="GQ47" s="137"/>
      <c r="GR47" s="137"/>
      <c r="GS47" s="137"/>
      <c r="GT47" s="137"/>
      <c r="GU47" s="137"/>
      <c r="GV47" s="137"/>
      <c r="GW47" s="137"/>
      <c r="GX47" s="137"/>
      <c r="GY47" s="137"/>
      <c r="GZ47" s="137"/>
      <c r="HA47" s="137"/>
      <c r="HB47" s="137"/>
      <c r="HC47" s="137"/>
      <c r="HD47" s="137"/>
      <c r="HE47" s="137"/>
      <c r="HF47" s="137"/>
      <c r="HG47" s="137"/>
      <c r="HH47" s="137"/>
      <c r="HI47" s="137"/>
      <c r="HJ47" s="137"/>
      <c r="HK47" s="137"/>
      <c r="HL47" s="137"/>
      <c r="HM47" s="137"/>
      <c r="HN47" s="137"/>
      <c r="HO47" s="137"/>
      <c r="HP47" s="137"/>
      <c r="HQ47" s="137"/>
      <c r="HR47" s="137"/>
      <c r="HS47" s="137"/>
      <c r="HT47" s="137"/>
      <c r="HU47" s="137"/>
      <c r="HV47" s="137"/>
      <c r="HW47" s="137"/>
      <c r="HX47" s="137"/>
      <c r="HY47" s="137"/>
      <c r="HZ47" s="137"/>
      <c r="IA47" s="137"/>
      <c r="IB47" s="137"/>
      <c r="IC47" s="137"/>
      <c r="ID47" s="137"/>
      <c r="IE47" s="137"/>
      <c r="IF47" s="137"/>
      <c r="IG47" s="137"/>
      <c r="IH47" s="137"/>
      <c r="II47" s="137"/>
      <c r="IJ47" s="137"/>
      <c r="IK47" s="137"/>
      <c r="IL47" s="137"/>
      <c r="IM47" s="137"/>
      <c r="IN47" s="137"/>
      <c r="IO47" s="137"/>
      <c r="IP47" s="137"/>
      <c r="IQ47" s="137"/>
      <c r="IR47" s="137"/>
      <c r="IS47" s="137"/>
      <c r="IT47" s="137"/>
      <c r="IU47" s="137"/>
      <c r="IV47" s="137"/>
      <c r="IW47" s="137"/>
      <c r="IX47" s="137"/>
      <c r="IY47" s="137"/>
      <c r="IZ47" s="137"/>
      <c r="JA47" s="137"/>
      <c r="JB47" s="137"/>
      <c r="JC47" s="137"/>
      <c r="JD47" s="137"/>
      <c r="JE47" s="137"/>
      <c r="JF47" s="137"/>
      <c r="JG47" s="137"/>
      <c r="JH47" s="137"/>
      <c r="JI47" s="137"/>
      <c r="JJ47" s="137"/>
      <c r="JK47" s="137"/>
      <c r="JL47" s="137"/>
      <c r="JM47" s="137"/>
      <c r="JN47" s="137"/>
      <c r="JO47" s="137"/>
      <c r="JP47" s="137"/>
      <c r="JQ47" s="137"/>
      <c r="JR47" s="137"/>
      <c r="JS47" s="137"/>
      <c r="JT47" s="137"/>
      <c r="JU47" s="137"/>
      <c r="JV47" s="137"/>
      <c r="JW47" s="137"/>
      <c r="JX47" s="137"/>
      <c r="JY47" s="137"/>
      <c r="JZ47" s="137"/>
      <c r="KA47" s="137"/>
      <c r="KB47" s="137"/>
      <c r="KC47" s="137"/>
      <c r="KD47" s="137"/>
      <c r="KE47" s="137"/>
      <c r="KF47" s="137"/>
      <c r="KG47" s="137"/>
      <c r="KH47" s="137"/>
      <c r="KI47" s="137"/>
      <c r="KJ47" s="137"/>
      <c r="KK47" s="137"/>
      <c r="KL47" s="137"/>
      <c r="KM47" s="137"/>
      <c r="KN47" s="137"/>
      <c r="KO47" s="137"/>
      <c r="KP47" s="137"/>
      <c r="KQ47" s="137"/>
      <c r="KR47" s="137"/>
      <c r="KS47" s="137"/>
      <c r="KT47" s="137"/>
      <c r="KU47" s="137"/>
      <c r="KV47" s="137"/>
      <c r="KW47" s="137"/>
      <c r="KX47" s="137"/>
      <c r="KY47" s="137"/>
      <c r="KZ47" s="137"/>
      <c r="LA47" s="137"/>
      <c r="LB47" s="137"/>
      <c r="LC47" s="137"/>
      <c r="LD47" s="137"/>
      <c r="LE47" s="137"/>
      <c r="LF47" s="137"/>
      <c r="LG47" s="137"/>
      <c r="LH47" s="137"/>
      <c r="LI47" s="137"/>
      <c r="LJ47" s="137"/>
      <c r="LK47" s="137"/>
      <c r="LL47" s="137"/>
      <c r="LM47" s="137"/>
      <c r="LN47" s="137"/>
      <c r="LO47" s="137"/>
      <c r="LP47" s="137"/>
      <c r="LQ47" s="137"/>
      <c r="LR47" s="137"/>
      <c r="LS47" s="137"/>
      <c r="LT47" s="137"/>
      <c r="LU47" s="137"/>
      <c r="LV47" s="137"/>
      <c r="LW47" s="137"/>
      <c r="LX47" s="137"/>
      <c r="LY47" s="137"/>
      <c r="LZ47" s="137"/>
      <c r="MA47" s="137"/>
      <c r="MB47" s="137"/>
      <c r="MC47" s="137"/>
      <c r="MD47" s="137"/>
      <c r="ME47" s="137"/>
      <c r="MF47" s="137"/>
      <c r="MG47" s="137"/>
      <c r="MH47" s="137"/>
      <c r="MI47" s="137"/>
      <c r="MJ47" s="137"/>
      <c r="MK47" s="137"/>
      <c r="ML47" s="137"/>
      <c r="MM47" s="137"/>
      <c r="MN47" s="137"/>
      <c r="MO47" s="137"/>
      <c r="MP47" s="137"/>
      <c r="MQ47" s="137"/>
      <c r="MR47" s="137"/>
      <c r="MS47" s="137"/>
      <c r="MT47" s="137"/>
      <c r="MU47" s="137"/>
      <c r="MV47" s="137"/>
      <c r="MW47" s="137"/>
      <c r="MX47" s="137"/>
      <c r="MY47" s="137"/>
      <c r="MZ47" s="137"/>
      <c r="NA47" s="137"/>
      <c r="NB47" s="137"/>
      <c r="NC47" s="137"/>
      <c r="ND47" s="137"/>
      <c r="NE47" s="137"/>
      <c r="NF47" s="137"/>
      <c r="NG47" s="137"/>
      <c r="NH47" s="137"/>
      <c r="NI47" s="137"/>
      <c r="NJ47" s="137"/>
      <c r="NK47" s="137"/>
      <c r="NL47" s="137"/>
      <c r="NM47" s="137"/>
      <c r="NN47" s="137"/>
      <c r="NO47" s="137"/>
      <c r="NP47" s="137"/>
      <c r="NQ47" s="137"/>
      <c r="NR47" s="137"/>
      <c r="NS47" s="137"/>
      <c r="NT47" s="137"/>
      <c r="NU47" s="137"/>
      <c r="NV47" s="137"/>
      <c r="NW47" s="137"/>
      <c r="NX47" s="137"/>
      <c r="NY47" s="137"/>
      <c r="NZ47" s="137"/>
      <c r="OA47" s="137"/>
      <c r="OB47" s="137"/>
      <c r="OC47" s="137"/>
      <c r="OD47" s="137"/>
      <c r="OE47" s="137"/>
      <c r="OF47" s="137"/>
      <c r="OG47" s="137"/>
      <c r="OH47" s="137"/>
      <c r="OI47" s="137"/>
      <c r="OJ47" s="137"/>
      <c r="OK47" s="137"/>
      <c r="OL47" s="137"/>
      <c r="OM47" s="137"/>
      <c r="ON47" s="137"/>
      <c r="OO47" s="137"/>
      <c r="OP47" s="137"/>
      <c r="OQ47" s="137"/>
      <c r="OR47" s="137"/>
      <c r="OS47" s="137"/>
      <c r="OT47" s="137"/>
      <c r="OU47" s="137"/>
      <c r="OV47" s="137"/>
      <c r="OW47" s="137"/>
      <c r="OX47" s="137"/>
      <c r="OY47" s="137"/>
      <c r="OZ47" s="137"/>
      <c r="PA47" s="137"/>
      <c r="PB47" s="137"/>
      <c r="PC47" s="137"/>
      <c r="PD47" s="137"/>
      <c r="PE47" s="137"/>
      <c r="PF47" s="137"/>
      <c r="PG47" s="137"/>
      <c r="PH47" s="137"/>
      <c r="PI47" s="137"/>
      <c r="PJ47" s="137"/>
      <c r="PK47" s="137"/>
      <c r="PL47" s="137"/>
      <c r="PM47" s="137"/>
      <c r="PN47" s="137"/>
      <c r="PO47" s="137"/>
      <c r="PP47" s="137"/>
      <c r="PQ47" s="137"/>
      <c r="PR47" s="137"/>
      <c r="PS47" s="137"/>
      <c r="PT47" s="137"/>
      <c r="PU47" s="137"/>
      <c r="PV47" s="137"/>
      <c r="PW47" s="137"/>
      <c r="PX47" s="137"/>
      <c r="PY47" s="137"/>
      <c r="PZ47" s="137"/>
      <c r="QA47" s="137"/>
    </row>
    <row r="48" spans="1:443" s="140" customFormat="1" ht="15" x14ac:dyDescent="0.25">
      <c r="A48" s="137"/>
      <c r="B48" s="194"/>
      <c r="C48" s="7" t="s">
        <v>61</v>
      </c>
      <c r="D48" s="99">
        <v>5</v>
      </c>
      <c r="E48" s="6" t="str">
        <f>IF(D48="","No value entered",IF(NOT(ISNUMBER(D48)),"Value must be a number",IF(D48&lt;0,"Value cannot be negative",IF(D48&lt;&gt;ROUND(D48,0),"Value must be a whole number",IF(AND(D47=0,D48=0,D49=0,D50=0,D36&lt;&gt;0),"Number of government lawyers cannot be 0 when internal legal expenditure (Section 1) is not 0. Please contact OLSC for assistance","")))))</f>
        <v/>
      </c>
      <c r="F48" s="109">
        <f t="shared" si="0"/>
        <v>0</v>
      </c>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c r="DJ48" s="137"/>
      <c r="DK48" s="137"/>
      <c r="DL48" s="137"/>
      <c r="DM48" s="137"/>
      <c r="DN48" s="137"/>
      <c r="DO48" s="137"/>
      <c r="DP48" s="137"/>
      <c r="DQ48" s="137"/>
      <c r="DR48" s="137"/>
      <c r="DS48" s="137"/>
      <c r="DT48" s="137"/>
      <c r="DU48" s="137"/>
      <c r="DV48" s="137"/>
      <c r="DW48" s="137"/>
      <c r="DX48" s="137"/>
      <c r="DY48" s="137"/>
      <c r="DZ48" s="137"/>
      <c r="EA48" s="137"/>
      <c r="EB48" s="137"/>
      <c r="EC48" s="137"/>
      <c r="ED48" s="137"/>
      <c r="EE48" s="137"/>
      <c r="EF48" s="137"/>
      <c r="EG48" s="137"/>
      <c r="EH48" s="137"/>
      <c r="EI48" s="137"/>
      <c r="EJ48" s="137"/>
      <c r="EK48" s="137"/>
      <c r="EL48" s="137"/>
      <c r="EM48" s="137"/>
      <c r="EN48" s="137"/>
      <c r="EO48" s="137"/>
      <c r="EP48" s="137"/>
      <c r="EQ48" s="137"/>
      <c r="ER48" s="137"/>
      <c r="ES48" s="137"/>
      <c r="ET48" s="137"/>
      <c r="EU48" s="137"/>
      <c r="EV48" s="137"/>
      <c r="EW48" s="137"/>
      <c r="EX48" s="137"/>
      <c r="EY48" s="137"/>
      <c r="EZ48" s="137"/>
      <c r="FA48" s="137"/>
      <c r="FB48" s="137"/>
      <c r="FC48" s="137"/>
      <c r="FD48" s="137"/>
      <c r="FE48" s="137"/>
      <c r="FF48" s="137"/>
      <c r="FG48" s="137"/>
      <c r="FH48" s="137"/>
      <c r="FI48" s="137"/>
      <c r="FJ48" s="137"/>
      <c r="FK48" s="137"/>
      <c r="FL48" s="137"/>
      <c r="FM48" s="137"/>
      <c r="FN48" s="137"/>
      <c r="FO48" s="137"/>
      <c r="FP48" s="137"/>
      <c r="FQ48" s="137"/>
      <c r="FR48" s="137"/>
      <c r="FS48" s="137"/>
      <c r="FT48" s="137"/>
      <c r="FU48" s="137"/>
      <c r="FV48" s="137"/>
      <c r="FW48" s="137"/>
      <c r="FX48" s="137"/>
      <c r="FY48" s="137"/>
      <c r="FZ48" s="137"/>
      <c r="GA48" s="137"/>
      <c r="GB48" s="137"/>
      <c r="GC48" s="137"/>
      <c r="GD48" s="137"/>
      <c r="GE48" s="137"/>
      <c r="GF48" s="137"/>
      <c r="GG48" s="137"/>
      <c r="GH48" s="137"/>
      <c r="GI48" s="137"/>
      <c r="GJ48" s="137"/>
      <c r="GK48" s="137"/>
      <c r="GL48" s="137"/>
      <c r="GM48" s="137"/>
      <c r="GN48" s="137"/>
      <c r="GO48" s="137"/>
      <c r="GP48" s="137"/>
      <c r="GQ48" s="137"/>
      <c r="GR48" s="137"/>
      <c r="GS48" s="137"/>
      <c r="GT48" s="137"/>
      <c r="GU48" s="137"/>
      <c r="GV48" s="137"/>
      <c r="GW48" s="137"/>
      <c r="GX48" s="137"/>
      <c r="GY48" s="137"/>
      <c r="GZ48" s="137"/>
      <c r="HA48" s="137"/>
      <c r="HB48" s="137"/>
      <c r="HC48" s="137"/>
      <c r="HD48" s="137"/>
      <c r="HE48" s="137"/>
      <c r="HF48" s="137"/>
      <c r="HG48" s="137"/>
      <c r="HH48" s="137"/>
      <c r="HI48" s="137"/>
      <c r="HJ48" s="137"/>
      <c r="HK48" s="137"/>
      <c r="HL48" s="137"/>
      <c r="HM48" s="137"/>
      <c r="HN48" s="137"/>
      <c r="HO48" s="137"/>
      <c r="HP48" s="137"/>
      <c r="HQ48" s="137"/>
      <c r="HR48" s="137"/>
      <c r="HS48" s="137"/>
      <c r="HT48" s="137"/>
      <c r="HU48" s="137"/>
      <c r="HV48" s="137"/>
      <c r="HW48" s="137"/>
      <c r="HX48" s="137"/>
      <c r="HY48" s="137"/>
      <c r="HZ48" s="137"/>
      <c r="IA48" s="137"/>
      <c r="IB48" s="137"/>
      <c r="IC48" s="137"/>
      <c r="ID48" s="137"/>
      <c r="IE48" s="137"/>
      <c r="IF48" s="137"/>
      <c r="IG48" s="137"/>
      <c r="IH48" s="137"/>
      <c r="II48" s="137"/>
      <c r="IJ48" s="137"/>
      <c r="IK48" s="137"/>
      <c r="IL48" s="137"/>
      <c r="IM48" s="137"/>
      <c r="IN48" s="137"/>
      <c r="IO48" s="137"/>
      <c r="IP48" s="137"/>
      <c r="IQ48" s="137"/>
      <c r="IR48" s="137"/>
      <c r="IS48" s="137"/>
      <c r="IT48" s="137"/>
      <c r="IU48" s="137"/>
      <c r="IV48" s="137"/>
      <c r="IW48" s="137"/>
      <c r="IX48" s="137"/>
      <c r="IY48" s="137"/>
      <c r="IZ48" s="137"/>
      <c r="JA48" s="137"/>
      <c r="JB48" s="137"/>
      <c r="JC48" s="137"/>
      <c r="JD48" s="137"/>
      <c r="JE48" s="137"/>
      <c r="JF48" s="137"/>
      <c r="JG48" s="137"/>
      <c r="JH48" s="137"/>
      <c r="JI48" s="137"/>
      <c r="JJ48" s="137"/>
      <c r="JK48" s="137"/>
      <c r="JL48" s="137"/>
      <c r="JM48" s="137"/>
      <c r="JN48" s="137"/>
      <c r="JO48" s="137"/>
      <c r="JP48" s="137"/>
      <c r="JQ48" s="137"/>
      <c r="JR48" s="137"/>
      <c r="JS48" s="137"/>
      <c r="JT48" s="137"/>
      <c r="JU48" s="137"/>
      <c r="JV48" s="137"/>
      <c r="JW48" s="137"/>
      <c r="JX48" s="137"/>
      <c r="JY48" s="137"/>
      <c r="JZ48" s="137"/>
      <c r="KA48" s="137"/>
      <c r="KB48" s="137"/>
      <c r="KC48" s="137"/>
      <c r="KD48" s="137"/>
      <c r="KE48" s="137"/>
      <c r="KF48" s="137"/>
      <c r="KG48" s="137"/>
      <c r="KH48" s="137"/>
      <c r="KI48" s="137"/>
      <c r="KJ48" s="137"/>
      <c r="KK48" s="137"/>
      <c r="KL48" s="137"/>
      <c r="KM48" s="137"/>
      <c r="KN48" s="137"/>
      <c r="KO48" s="137"/>
      <c r="KP48" s="137"/>
      <c r="KQ48" s="137"/>
      <c r="KR48" s="137"/>
      <c r="KS48" s="137"/>
      <c r="KT48" s="137"/>
      <c r="KU48" s="137"/>
      <c r="KV48" s="137"/>
      <c r="KW48" s="137"/>
      <c r="KX48" s="137"/>
      <c r="KY48" s="137"/>
      <c r="KZ48" s="137"/>
      <c r="LA48" s="137"/>
      <c r="LB48" s="137"/>
      <c r="LC48" s="137"/>
      <c r="LD48" s="137"/>
      <c r="LE48" s="137"/>
      <c r="LF48" s="137"/>
      <c r="LG48" s="137"/>
      <c r="LH48" s="137"/>
      <c r="LI48" s="137"/>
      <c r="LJ48" s="137"/>
      <c r="LK48" s="137"/>
      <c r="LL48" s="137"/>
      <c r="LM48" s="137"/>
      <c r="LN48" s="137"/>
      <c r="LO48" s="137"/>
      <c r="LP48" s="137"/>
      <c r="LQ48" s="137"/>
      <c r="LR48" s="137"/>
      <c r="LS48" s="137"/>
      <c r="LT48" s="137"/>
      <c r="LU48" s="137"/>
      <c r="LV48" s="137"/>
      <c r="LW48" s="137"/>
      <c r="LX48" s="137"/>
      <c r="LY48" s="137"/>
      <c r="LZ48" s="137"/>
      <c r="MA48" s="137"/>
      <c r="MB48" s="137"/>
      <c r="MC48" s="137"/>
      <c r="MD48" s="137"/>
      <c r="ME48" s="137"/>
      <c r="MF48" s="137"/>
      <c r="MG48" s="137"/>
      <c r="MH48" s="137"/>
      <c r="MI48" s="137"/>
      <c r="MJ48" s="137"/>
      <c r="MK48" s="137"/>
      <c r="ML48" s="137"/>
      <c r="MM48" s="137"/>
      <c r="MN48" s="137"/>
      <c r="MO48" s="137"/>
      <c r="MP48" s="137"/>
      <c r="MQ48" s="137"/>
      <c r="MR48" s="137"/>
      <c r="MS48" s="137"/>
      <c r="MT48" s="137"/>
      <c r="MU48" s="137"/>
      <c r="MV48" s="137"/>
      <c r="MW48" s="137"/>
      <c r="MX48" s="137"/>
      <c r="MY48" s="137"/>
      <c r="MZ48" s="137"/>
      <c r="NA48" s="137"/>
      <c r="NB48" s="137"/>
      <c r="NC48" s="137"/>
      <c r="ND48" s="137"/>
      <c r="NE48" s="137"/>
      <c r="NF48" s="137"/>
      <c r="NG48" s="137"/>
      <c r="NH48" s="137"/>
      <c r="NI48" s="137"/>
      <c r="NJ48" s="137"/>
      <c r="NK48" s="137"/>
      <c r="NL48" s="137"/>
      <c r="NM48" s="137"/>
      <c r="NN48" s="137"/>
      <c r="NO48" s="137"/>
      <c r="NP48" s="137"/>
      <c r="NQ48" s="137"/>
      <c r="NR48" s="137"/>
      <c r="NS48" s="137"/>
      <c r="NT48" s="137"/>
      <c r="NU48" s="137"/>
      <c r="NV48" s="137"/>
      <c r="NW48" s="137"/>
      <c r="NX48" s="137"/>
      <c r="NY48" s="137"/>
      <c r="NZ48" s="137"/>
      <c r="OA48" s="137"/>
      <c r="OB48" s="137"/>
      <c r="OC48" s="137"/>
      <c r="OD48" s="137"/>
      <c r="OE48" s="137"/>
      <c r="OF48" s="137"/>
      <c r="OG48" s="137"/>
      <c r="OH48" s="137"/>
      <c r="OI48" s="137"/>
      <c r="OJ48" s="137"/>
      <c r="OK48" s="137"/>
      <c r="OL48" s="137"/>
      <c r="OM48" s="137"/>
      <c r="ON48" s="137"/>
      <c r="OO48" s="137"/>
      <c r="OP48" s="137"/>
      <c r="OQ48" s="137"/>
      <c r="OR48" s="137"/>
      <c r="OS48" s="137"/>
      <c r="OT48" s="137"/>
      <c r="OU48" s="137"/>
      <c r="OV48" s="137"/>
      <c r="OW48" s="137"/>
      <c r="OX48" s="137"/>
      <c r="OY48" s="137"/>
      <c r="OZ48" s="137"/>
      <c r="PA48" s="137"/>
      <c r="PB48" s="137"/>
      <c r="PC48" s="137"/>
      <c r="PD48" s="137"/>
      <c r="PE48" s="137"/>
      <c r="PF48" s="137"/>
      <c r="PG48" s="137"/>
      <c r="PH48" s="137"/>
      <c r="PI48" s="137"/>
      <c r="PJ48" s="137"/>
      <c r="PK48" s="137"/>
      <c r="PL48" s="137"/>
      <c r="PM48" s="137"/>
      <c r="PN48" s="137"/>
      <c r="PO48" s="137"/>
      <c r="PP48" s="137"/>
      <c r="PQ48" s="137"/>
      <c r="PR48" s="137"/>
      <c r="PS48" s="137"/>
      <c r="PT48" s="137"/>
      <c r="PU48" s="137"/>
      <c r="PV48" s="137"/>
      <c r="PW48" s="137"/>
      <c r="PX48" s="137"/>
      <c r="PY48" s="137"/>
      <c r="PZ48" s="137"/>
      <c r="QA48" s="137"/>
    </row>
    <row r="49" spans="1:443" s="140" customFormat="1" ht="15" x14ac:dyDescent="0.25">
      <c r="A49" s="137"/>
      <c r="B49" s="194"/>
      <c r="C49" s="7" t="s">
        <v>62</v>
      </c>
      <c r="D49" s="99">
        <v>7</v>
      </c>
      <c r="E49" s="6" t="str">
        <f>IF(D49="","No value entered",IF(NOT(ISNUMBER(D49)),"Value must be a number",IF(D49&lt;0,"Value cannot be negative",IF(D49&lt;&gt;ROUND(D49,0),"Value must be a whole number",IF(AND(D47=0,D48=0,D49=0,D50=0,D36&lt;&gt;0),"Number of government lawyers cannot be 0 when internal legal expenditure (Section 1) is not 0. Please contact OLSC for assistance","")))))</f>
        <v/>
      </c>
      <c r="F49" s="109">
        <f t="shared" si="0"/>
        <v>0</v>
      </c>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7"/>
      <c r="BW49" s="137"/>
      <c r="BX49" s="137"/>
      <c r="BY49" s="137"/>
      <c r="BZ49" s="137"/>
      <c r="CA49" s="137"/>
      <c r="CB49" s="137"/>
      <c r="CC49" s="137"/>
      <c r="CD49" s="137"/>
      <c r="CE49" s="137"/>
      <c r="CF49" s="137"/>
      <c r="CG49" s="137"/>
      <c r="CH49" s="137"/>
      <c r="CI49" s="137"/>
      <c r="CJ49" s="137"/>
      <c r="CK49" s="137"/>
      <c r="CL49" s="137"/>
      <c r="CM49" s="137"/>
      <c r="CN49" s="137"/>
      <c r="CO49" s="137"/>
      <c r="CP49" s="137"/>
      <c r="CQ49" s="137"/>
      <c r="CR49" s="137"/>
      <c r="CS49" s="137"/>
      <c r="CT49" s="137"/>
      <c r="CU49" s="137"/>
      <c r="CV49" s="137"/>
      <c r="CW49" s="137"/>
      <c r="CX49" s="137"/>
      <c r="CY49" s="137"/>
      <c r="CZ49" s="137"/>
      <c r="DA49" s="137"/>
      <c r="DB49" s="137"/>
      <c r="DC49" s="137"/>
      <c r="DD49" s="137"/>
      <c r="DE49" s="137"/>
      <c r="DF49" s="137"/>
      <c r="DG49" s="137"/>
      <c r="DH49" s="137"/>
      <c r="DI49" s="137"/>
      <c r="DJ49" s="137"/>
      <c r="DK49" s="137"/>
      <c r="DL49" s="137"/>
      <c r="DM49" s="137"/>
      <c r="DN49" s="137"/>
      <c r="DO49" s="137"/>
      <c r="DP49" s="137"/>
      <c r="DQ49" s="137"/>
      <c r="DR49" s="137"/>
      <c r="DS49" s="137"/>
      <c r="DT49" s="137"/>
      <c r="DU49" s="137"/>
      <c r="DV49" s="137"/>
      <c r="DW49" s="137"/>
      <c r="DX49" s="137"/>
      <c r="DY49" s="137"/>
      <c r="DZ49" s="137"/>
      <c r="EA49" s="137"/>
      <c r="EB49" s="137"/>
      <c r="EC49" s="137"/>
      <c r="ED49" s="137"/>
      <c r="EE49" s="137"/>
      <c r="EF49" s="137"/>
      <c r="EG49" s="137"/>
      <c r="EH49" s="137"/>
      <c r="EI49" s="137"/>
      <c r="EJ49" s="137"/>
      <c r="EK49" s="137"/>
      <c r="EL49" s="137"/>
      <c r="EM49" s="137"/>
      <c r="EN49" s="137"/>
      <c r="EO49" s="137"/>
      <c r="EP49" s="137"/>
      <c r="EQ49" s="137"/>
      <c r="ER49" s="137"/>
      <c r="ES49" s="137"/>
      <c r="ET49" s="137"/>
      <c r="EU49" s="137"/>
      <c r="EV49" s="137"/>
      <c r="EW49" s="137"/>
      <c r="EX49" s="137"/>
      <c r="EY49" s="137"/>
      <c r="EZ49" s="137"/>
      <c r="FA49" s="137"/>
      <c r="FB49" s="137"/>
      <c r="FC49" s="137"/>
      <c r="FD49" s="137"/>
      <c r="FE49" s="137"/>
      <c r="FF49" s="137"/>
      <c r="FG49" s="137"/>
      <c r="FH49" s="137"/>
      <c r="FI49" s="137"/>
      <c r="FJ49" s="137"/>
      <c r="FK49" s="137"/>
      <c r="FL49" s="137"/>
      <c r="FM49" s="137"/>
      <c r="FN49" s="137"/>
      <c r="FO49" s="137"/>
      <c r="FP49" s="137"/>
      <c r="FQ49" s="137"/>
      <c r="FR49" s="137"/>
      <c r="FS49" s="137"/>
      <c r="FT49" s="137"/>
      <c r="FU49" s="137"/>
      <c r="FV49" s="137"/>
      <c r="FW49" s="137"/>
      <c r="FX49" s="137"/>
      <c r="FY49" s="137"/>
      <c r="FZ49" s="137"/>
      <c r="GA49" s="137"/>
      <c r="GB49" s="137"/>
      <c r="GC49" s="137"/>
      <c r="GD49" s="137"/>
      <c r="GE49" s="137"/>
      <c r="GF49" s="137"/>
      <c r="GG49" s="137"/>
      <c r="GH49" s="137"/>
      <c r="GI49" s="137"/>
      <c r="GJ49" s="137"/>
      <c r="GK49" s="137"/>
      <c r="GL49" s="137"/>
      <c r="GM49" s="137"/>
      <c r="GN49" s="137"/>
      <c r="GO49" s="137"/>
      <c r="GP49" s="137"/>
      <c r="GQ49" s="137"/>
      <c r="GR49" s="137"/>
      <c r="GS49" s="137"/>
      <c r="GT49" s="137"/>
      <c r="GU49" s="137"/>
      <c r="GV49" s="137"/>
      <c r="GW49" s="137"/>
      <c r="GX49" s="137"/>
      <c r="GY49" s="137"/>
      <c r="GZ49" s="137"/>
      <c r="HA49" s="137"/>
      <c r="HB49" s="137"/>
      <c r="HC49" s="137"/>
      <c r="HD49" s="137"/>
      <c r="HE49" s="137"/>
      <c r="HF49" s="137"/>
      <c r="HG49" s="137"/>
      <c r="HH49" s="137"/>
      <c r="HI49" s="137"/>
      <c r="HJ49" s="137"/>
      <c r="HK49" s="137"/>
      <c r="HL49" s="137"/>
      <c r="HM49" s="137"/>
      <c r="HN49" s="137"/>
      <c r="HO49" s="137"/>
      <c r="HP49" s="137"/>
      <c r="HQ49" s="137"/>
      <c r="HR49" s="137"/>
      <c r="HS49" s="137"/>
      <c r="HT49" s="137"/>
      <c r="HU49" s="137"/>
      <c r="HV49" s="137"/>
      <c r="HW49" s="137"/>
      <c r="HX49" s="137"/>
      <c r="HY49" s="137"/>
      <c r="HZ49" s="137"/>
      <c r="IA49" s="137"/>
      <c r="IB49" s="137"/>
      <c r="IC49" s="137"/>
      <c r="ID49" s="137"/>
      <c r="IE49" s="137"/>
      <c r="IF49" s="137"/>
      <c r="IG49" s="137"/>
      <c r="IH49" s="137"/>
      <c r="II49" s="137"/>
      <c r="IJ49" s="137"/>
      <c r="IK49" s="137"/>
      <c r="IL49" s="137"/>
      <c r="IM49" s="137"/>
      <c r="IN49" s="137"/>
      <c r="IO49" s="137"/>
      <c r="IP49" s="137"/>
      <c r="IQ49" s="137"/>
      <c r="IR49" s="137"/>
      <c r="IS49" s="137"/>
      <c r="IT49" s="137"/>
      <c r="IU49" s="137"/>
      <c r="IV49" s="137"/>
      <c r="IW49" s="137"/>
      <c r="IX49" s="137"/>
      <c r="IY49" s="137"/>
      <c r="IZ49" s="137"/>
      <c r="JA49" s="137"/>
      <c r="JB49" s="137"/>
      <c r="JC49" s="137"/>
      <c r="JD49" s="137"/>
      <c r="JE49" s="137"/>
      <c r="JF49" s="137"/>
      <c r="JG49" s="137"/>
      <c r="JH49" s="137"/>
      <c r="JI49" s="137"/>
      <c r="JJ49" s="137"/>
      <c r="JK49" s="137"/>
      <c r="JL49" s="137"/>
      <c r="JM49" s="137"/>
      <c r="JN49" s="137"/>
      <c r="JO49" s="137"/>
      <c r="JP49" s="137"/>
      <c r="JQ49" s="137"/>
      <c r="JR49" s="137"/>
      <c r="JS49" s="137"/>
      <c r="JT49" s="137"/>
      <c r="JU49" s="137"/>
      <c r="JV49" s="137"/>
      <c r="JW49" s="137"/>
      <c r="JX49" s="137"/>
      <c r="JY49" s="137"/>
      <c r="JZ49" s="137"/>
      <c r="KA49" s="137"/>
      <c r="KB49" s="137"/>
      <c r="KC49" s="137"/>
      <c r="KD49" s="137"/>
      <c r="KE49" s="137"/>
      <c r="KF49" s="137"/>
      <c r="KG49" s="137"/>
      <c r="KH49" s="137"/>
      <c r="KI49" s="137"/>
      <c r="KJ49" s="137"/>
      <c r="KK49" s="137"/>
      <c r="KL49" s="137"/>
      <c r="KM49" s="137"/>
      <c r="KN49" s="137"/>
      <c r="KO49" s="137"/>
      <c r="KP49" s="137"/>
      <c r="KQ49" s="137"/>
      <c r="KR49" s="137"/>
      <c r="KS49" s="137"/>
      <c r="KT49" s="137"/>
      <c r="KU49" s="137"/>
      <c r="KV49" s="137"/>
      <c r="KW49" s="137"/>
      <c r="KX49" s="137"/>
      <c r="KY49" s="137"/>
      <c r="KZ49" s="137"/>
      <c r="LA49" s="137"/>
      <c r="LB49" s="137"/>
      <c r="LC49" s="137"/>
      <c r="LD49" s="137"/>
      <c r="LE49" s="137"/>
      <c r="LF49" s="137"/>
      <c r="LG49" s="137"/>
      <c r="LH49" s="137"/>
      <c r="LI49" s="137"/>
      <c r="LJ49" s="137"/>
      <c r="LK49" s="137"/>
      <c r="LL49" s="137"/>
      <c r="LM49" s="137"/>
      <c r="LN49" s="137"/>
      <c r="LO49" s="137"/>
      <c r="LP49" s="137"/>
      <c r="LQ49" s="137"/>
      <c r="LR49" s="137"/>
      <c r="LS49" s="137"/>
      <c r="LT49" s="137"/>
      <c r="LU49" s="137"/>
      <c r="LV49" s="137"/>
      <c r="LW49" s="137"/>
      <c r="LX49" s="137"/>
      <c r="LY49" s="137"/>
      <c r="LZ49" s="137"/>
      <c r="MA49" s="137"/>
      <c r="MB49" s="137"/>
      <c r="MC49" s="137"/>
      <c r="MD49" s="137"/>
      <c r="ME49" s="137"/>
      <c r="MF49" s="137"/>
      <c r="MG49" s="137"/>
      <c r="MH49" s="137"/>
      <c r="MI49" s="137"/>
      <c r="MJ49" s="137"/>
      <c r="MK49" s="137"/>
      <c r="ML49" s="137"/>
      <c r="MM49" s="137"/>
      <c r="MN49" s="137"/>
      <c r="MO49" s="137"/>
      <c r="MP49" s="137"/>
      <c r="MQ49" s="137"/>
      <c r="MR49" s="137"/>
      <c r="MS49" s="137"/>
      <c r="MT49" s="137"/>
      <c r="MU49" s="137"/>
      <c r="MV49" s="137"/>
      <c r="MW49" s="137"/>
      <c r="MX49" s="137"/>
      <c r="MY49" s="137"/>
      <c r="MZ49" s="137"/>
      <c r="NA49" s="137"/>
      <c r="NB49" s="137"/>
      <c r="NC49" s="137"/>
      <c r="ND49" s="137"/>
      <c r="NE49" s="137"/>
      <c r="NF49" s="137"/>
      <c r="NG49" s="137"/>
      <c r="NH49" s="137"/>
      <c r="NI49" s="137"/>
      <c r="NJ49" s="137"/>
      <c r="NK49" s="137"/>
      <c r="NL49" s="137"/>
      <c r="NM49" s="137"/>
      <c r="NN49" s="137"/>
      <c r="NO49" s="137"/>
      <c r="NP49" s="137"/>
      <c r="NQ49" s="137"/>
      <c r="NR49" s="137"/>
      <c r="NS49" s="137"/>
      <c r="NT49" s="137"/>
      <c r="NU49" s="137"/>
      <c r="NV49" s="137"/>
      <c r="NW49" s="137"/>
      <c r="NX49" s="137"/>
      <c r="NY49" s="137"/>
      <c r="NZ49" s="137"/>
      <c r="OA49" s="137"/>
      <c r="OB49" s="137"/>
      <c r="OC49" s="137"/>
      <c r="OD49" s="137"/>
      <c r="OE49" s="137"/>
      <c r="OF49" s="137"/>
      <c r="OG49" s="137"/>
      <c r="OH49" s="137"/>
      <c r="OI49" s="137"/>
      <c r="OJ49" s="137"/>
      <c r="OK49" s="137"/>
      <c r="OL49" s="137"/>
      <c r="OM49" s="137"/>
      <c r="ON49" s="137"/>
      <c r="OO49" s="137"/>
      <c r="OP49" s="137"/>
      <c r="OQ49" s="137"/>
      <c r="OR49" s="137"/>
      <c r="OS49" s="137"/>
      <c r="OT49" s="137"/>
      <c r="OU49" s="137"/>
      <c r="OV49" s="137"/>
      <c r="OW49" s="137"/>
      <c r="OX49" s="137"/>
      <c r="OY49" s="137"/>
      <c r="OZ49" s="137"/>
      <c r="PA49" s="137"/>
      <c r="PB49" s="137"/>
      <c r="PC49" s="137"/>
      <c r="PD49" s="137"/>
      <c r="PE49" s="137"/>
      <c r="PF49" s="137"/>
      <c r="PG49" s="137"/>
      <c r="PH49" s="137"/>
      <c r="PI49" s="137"/>
      <c r="PJ49" s="137"/>
      <c r="PK49" s="137"/>
      <c r="PL49" s="137"/>
      <c r="PM49" s="137"/>
      <c r="PN49" s="137"/>
      <c r="PO49" s="137"/>
      <c r="PP49" s="137"/>
      <c r="PQ49" s="137"/>
      <c r="PR49" s="137"/>
      <c r="PS49" s="137"/>
      <c r="PT49" s="137"/>
      <c r="PU49" s="137"/>
      <c r="PV49" s="137"/>
      <c r="PW49" s="137"/>
      <c r="PX49" s="137"/>
      <c r="PY49" s="137"/>
      <c r="PZ49" s="137"/>
      <c r="QA49" s="137"/>
    </row>
    <row r="50" spans="1:443" s="140" customFormat="1" ht="15" x14ac:dyDescent="0.25">
      <c r="A50" s="137"/>
      <c r="B50" s="195"/>
      <c r="C50" s="7" t="s">
        <v>63</v>
      </c>
      <c r="D50" s="99">
        <v>1</v>
      </c>
      <c r="E50" s="6" t="str">
        <f>IF(D50="","No value entered",IF(NOT(ISNUMBER(D50)),"Value must be a number",IF(D50&lt;0,"Value cannot be negative",IF(D50&lt;&gt;ROUND(D50,0),"Value must be a whole number",IF(AND(D47=0,D48=0,D49=0,D50=0,D36&lt;&gt;0),"Number of government lawyers cannot be 0 when internal legal expenditure (Section 1) is not 0. Please contact OLSC for assistance","")))))</f>
        <v/>
      </c>
      <c r="F50" s="109">
        <f t="shared" si="0"/>
        <v>0</v>
      </c>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c r="DC50" s="137"/>
      <c r="DD50" s="137"/>
      <c r="DE50" s="137"/>
      <c r="DF50" s="137"/>
      <c r="DG50" s="137"/>
      <c r="DH50" s="137"/>
      <c r="DI50" s="137"/>
      <c r="DJ50" s="137"/>
      <c r="DK50" s="137"/>
      <c r="DL50" s="137"/>
      <c r="DM50" s="137"/>
      <c r="DN50" s="137"/>
      <c r="DO50" s="137"/>
      <c r="DP50" s="137"/>
      <c r="DQ50" s="137"/>
      <c r="DR50" s="137"/>
      <c r="DS50" s="137"/>
      <c r="DT50" s="137"/>
      <c r="DU50" s="137"/>
      <c r="DV50" s="137"/>
      <c r="DW50" s="137"/>
      <c r="DX50" s="137"/>
      <c r="DY50" s="137"/>
      <c r="DZ50" s="137"/>
      <c r="EA50" s="137"/>
      <c r="EB50" s="137"/>
      <c r="EC50" s="137"/>
      <c r="ED50" s="137"/>
      <c r="EE50" s="137"/>
      <c r="EF50" s="137"/>
      <c r="EG50" s="137"/>
      <c r="EH50" s="137"/>
      <c r="EI50" s="137"/>
      <c r="EJ50" s="137"/>
      <c r="EK50" s="137"/>
      <c r="EL50" s="137"/>
      <c r="EM50" s="137"/>
      <c r="EN50" s="137"/>
      <c r="EO50" s="137"/>
      <c r="EP50" s="137"/>
      <c r="EQ50" s="137"/>
      <c r="ER50" s="137"/>
      <c r="ES50" s="137"/>
      <c r="ET50" s="137"/>
      <c r="EU50" s="137"/>
      <c r="EV50" s="137"/>
      <c r="EW50" s="137"/>
      <c r="EX50" s="137"/>
      <c r="EY50" s="137"/>
      <c r="EZ50" s="137"/>
      <c r="FA50" s="137"/>
      <c r="FB50" s="137"/>
      <c r="FC50" s="137"/>
      <c r="FD50" s="137"/>
      <c r="FE50" s="137"/>
      <c r="FF50" s="137"/>
      <c r="FG50" s="137"/>
      <c r="FH50" s="137"/>
      <c r="FI50" s="137"/>
      <c r="FJ50" s="137"/>
      <c r="FK50" s="137"/>
      <c r="FL50" s="137"/>
      <c r="FM50" s="137"/>
      <c r="FN50" s="137"/>
      <c r="FO50" s="137"/>
      <c r="FP50" s="137"/>
      <c r="FQ50" s="137"/>
      <c r="FR50" s="137"/>
      <c r="FS50" s="137"/>
      <c r="FT50" s="137"/>
      <c r="FU50" s="137"/>
      <c r="FV50" s="137"/>
      <c r="FW50" s="137"/>
      <c r="FX50" s="137"/>
      <c r="FY50" s="137"/>
      <c r="FZ50" s="137"/>
      <c r="GA50" s="137"/>
      <c r="GB50" s="137"/>
      <c r="GC50" s="137"/>
      <c r="GD50" s="137"/>
      <c r="GE50" s="137"/>
      <c r="GF50" s="137"/>
      <c r="GG50" s="137"/>
      <c r="GH50" s="137"/>
      <c r="GI50" s="137"/>
      <c r="GJ50" s="137"/>
      <c r="GK50" s="137"/>
      <c r="GL50" s="137"/>
      <c r="GM50" s="137"/>
      <c r="GN50" s="137"/>
      <c r="GO50" s="137"/>
      <c r="GP50" s="137"/>
      <c r="GQ50" s="137"/>
      <c r="GR50" s="137"/>
      <c r="GS50" s="137"/>
      <c r="GT50" s="137"/>
      <c r="GU50" s="137"/>
      <c r="GV50" s="137"/>
      <c r="GW50" s="137"/>
      <c r="GX50" s="137"/>
      <c r="GY50" s="137"/>
      <c r="GZ50" s="137"/>
      <c r="HA50" s="137"/>
      <c r="HB50" s="137"/>
      <c r="HC50" s="137"/>
      <c r="HD50" s="137"/>
      <c r="HE50" s="137"/>
      <c r="HF50" s="137"/>
      <c r="HG50" s="137"/>
      <c r="HH50" s="137"/>
      <c r="HI50" s="137"/>
      <c r="HJ50" s="137"/>
      <c r="HK50" s="137"/>
      <c r="HL50" s="137"/>
      <c r="HM50" s="137"/>
      <c r="HN50" s="137"/>
      <c r="HO50" s="137"/>
      <c r="HP50" s="137"/>
      <c r="HQ50" s="137"/>
      <c r="HR50" s="137"/>
      <c r="HS50" s="137"/>
      <c r="HT50" s="137"/>
      <c r="HU50" s="137"/>
      <c r="HV50" s="137"/>
      <c r="HW50" s="137"/>
      <c r="HX50" s="137"/>
      <c r="HY50" s="137"/>
      <c r="HZ50" s="137"/>
      <c r="IA50" s="137"/>
      <c r="IB50" s="137"/>
      <c r="IC50" s="137"/>
      <c r="ID50" s="137"/>
      <c r="IE50" s="137"/>
      <c r="IF50" s="137"/>
      <c r="IG50" s="137"/>
      <c r="IH50" s="137"/>
      <c r="II50" s="137"/>
      <c r="IJ50" s="137"/>
      <c r="IK50" s="137"/>
      <c r="IL50" s="137"/>
      <c r="IM50" s="137"/>
      <c r="IN50" s="137"/>
      <c r="IO50" s="137"/>
      <c r="IP50" s="137"/>
      <c r="IQ50" s="137"/>
      <c r="IR50" s="137"/>
      <c r="IS50" s="137"/>
      <c r="IT50" s="137"/>
      <c r="IU50" s="137"/>
      <c r="IV50" s="137"/>
      <c r="IW50" s="137"/>
      <c r="IX50" s="137"/>
      <c r="IY50" s="137"/>
      <c r="IZ50" s="137"/>
      <c r="JA50" s="137"/>
      <c r="JB50" s="137"/>
      <c r="JC50" s="137"/>
      <c r="JD50" s="137"/>
      <c r="JE50" s="137"/>
      <c r="JF50" s="137"/>
      <c r="JG50" s="137"/>
      <c r="JH50" s="137"/>
      <c r="JI50" s="137"/>
      <c r="JJ50" s="137"/>
      <c r="JK50" s="137"/>
      <c r="JL50" s="137"/>
      <c r="JM50" s="137"/>
      <c r="JN50" s="137"/>
      <c r="JO50" s="137"/>
      <c r="JP50" s="137"/>
      <c r="JQ50" s="137"/>
      <c r="JR50" s="137"/>
      <c r="JS50" s="137"/>
      <c r="JT50" s="137"/>
      <c r="JU50" s="137"/>
      <c r="JV50" s="137"/>
      <c r="JW50" s="137"/>
      <c r="JX50" s="137"/>
      <c r="JY50" s="137"/>
      <c r="JZ50" s="137"/>
      <c r="KA50" s="137"/>
      <c r="KB50" s="137"/>
      <c r="KC50" s="137"/>
      <c r="KD50" s="137"/>
      <c r="KE50" s="137"/>
      <c r="KF50" s="137"/>
      <c r="KG50" s="137"/>
      <c r="KH50" s="137"/>
      <c r="KI50" s="137"/>
      <c r="KJ50" s="137"/>
      <c r="KK50" s="137"/>
      <c r="KL50" s="137"/>
      <c r="KM50" s="137"/>
      <c r="KN50" s="137"/>
      <c r="KO50" s="137"/>
      <c r="KP50" s="137"/>
      <c r="KQ50" s="137"/>
      <c r="KR50" s="137"/>
      <c r="KS50" s="137"/>
      <c r="KT50" s="137"/>
      <c r="KU50" s="137"/>
      <c r="KV50" s="137"/>
      <c r="KW50" s="137"/>
      <c r="KX50" s="137"/>
      <c r="KY50" s="137"/>
      <c r="KZ50" s="137"/>
      <c r="LA50" s="137"/>
      <c r="LB50" s="137"/>
      <c r="LC50" s="137"/>
      <c r="LD50" s="137"/>
      <c r="LE50" s="137"/>
      <c r="LF50" s="137"/>
      <c r="LG50" s="137"/>
      <c r="LH50" s="137"/>
      <c r="LI50" s="137"/>
      <c r="LJ50" s="137"/>
      <c r="LK50" s="137"/>
      <c r="LL50" s="137"/>
      <c r="LM50" s="137"/>
      <c r="LN50" s="137"/>
      <c r="LO50" s="137"/>
      <c r="LP50" s="137"/>
      <c r="LQ50" s="137"/>
      <c r="LR50" s="137"/>
      <c r="LS50" s="137"/>
      <c r="LT50" s="137"/>
      <c r="LU50" s="137"/>
      <c r="LV50" s="137"/>
      <c r="LW50" s="137"/>
      <c r="LX50" s="137"/>
      <c r="LY50" s="137"/>
      <c r="LZ50" s="137"/>
      <c r="MA50" s="137"/>
      <c r="MB50" s="137"/>
      <c r="MC50" s="137"/>
      <c r="MD50" s="137"/>
      <c r="ME50" s="137"/>
      <c r="MF50" s="137"/>
      <c r="MG50" s="137"/>
      <c r="MH50" s="137"/>
      <c r="MI50" s="137"/>
      <c r="MJ50" s="137"/>
      <c r="MK50" s="137"/>
      <c r="ML50" s="137"/>
      <c r="MM50" s="137"/>
      <c r="MN50" s="137"/>
      <c r="MO50" s="137"/>
      <c r="MP50" s="137"/>
      <c r="MQ50" s="137"/>
      <c r="MR50" s="137"/>
      <c r="MS50" s="137"/>
      <c r="MT50" s="137"/>
      <c r="MU50" s="137"/>
      <c r="MV50" s="137"/>
      <c r="MW50" s="137"/>
      <c r="MX50" s="137"/>
      <c r="MY50" s="137"/>
      <c r="MZ50" s="137"/>
      <c r="NA50" s="137"/>
      <c r="NB50" s="137"/>
      <c r="NC50" s="137"/>
      <c r="ND50" s="137"/>
      <c r="NE50" s="137"/>
      <c r="NF50" s="137"/>
      <c r="NG50" s="137"/>
      <c r="NH50" s="137"/>
      <c r="NI50" s="137"/>
      <c r="NJ50" s="137"/>
      <c r="NK50" s="137"/>
      <c r="NL50" s="137"/>
      <c r="NM50" s="137"/>
      <c r="NN50" s="137"/>
      <c r="NO50" s="137"/>
      <c r="NP50" s="137"/>
      <c r="NQ50" s="137"/>
      <c r="NR50" s="137"/>
      <c r="NS50" s="137"/>
      <c r="NT50" s="137"/>
      <c r="NU50" s="137"/>
      <c r="NV50" s="137"/>
      <c r="NW50" s="137"/>
      <c r="NX50" s="137"/>
      <c r="NY50" s="137"/>
      <c r="NZ50" s="137"/>
      <c r="OA50" s="137"/>
      <c r="OB50" s="137"/>
      <c r="OC50" s="137"/>
      <c r="OD50" s="137"/>
      <c r="OE50" s="137"/>
      <c r="OF50" s="137"/>
      <c r="OG50" s="137"/>
      <c r="OH50" s="137"/>
      <c r="OI50" s="137"/>
      <c r="OJ50" s="137"/>
      <c r="OK50" s="137"/>
      <c r="OL50" s="137"/>
      <c r="OM50" s="137"/>
      <c r="ON50" s="137"/>
      <c r="OO50" s="137"/>
      <c r="OP50" s="137"/>
      <c r="OQ50" s="137"/>
      <c r="OR50" s="137"/>
      <c r="OS50" s="137"/>
      <c r="OT50" s="137"/>
      <c r="OU50" s="137"/>
      <c r="OV50" s="137"/>
      <c r="OW50" s="137"/>
      <c r="OX50" s="137"/>
      <c r="OY50" s="137"/>
      <c r="OZ50" s="137"/>
      <c r="PA50" s="137"/>
      <c r="PB50" s="137"/>
      <c r="PC50" s="137"/>
      <c r="PD50" s="137"/>
      <c r="PE50" s="137"/>
      <c r="PF50" s="137"/>
      <c r="PG50" s="137"/>
      <c r="PH50" s="137"/>
      <c r="PI50" s="137"/>
      <c r="PJ50" s="137"/>
      <c r="PK50" s="137"/>
      <c r="PL50" s="137"/>
      <c r="PM50" s="137"/>
      <c r="PN50" s="137"/>
      <c r="PO50" s="137"/>
      <c r="PP50" s="137"/>
      <c r="PQ50" s="137"/>
      <c r="PR50" s="137"/>
      <c r="PS50" s="137"/>
      <c r="PT50" s="137"/>
      <c r="PU50" s="137"/>
      <c r="PV50" s="137"/>
      <c r="PW50" s="137"/>
      <c r="PX50" s="137"/>
      <c r="PY50" s="137"/>
      <c r="PZ50" s="137"/>
      <c r="QA50" s="137"/>
    </row>
    <row r="51" spans="1:443" s="140" customFormat="1" ht="15" x14ac:dyDescent="0.25">
      <c r="A51" s="137"/>
      <c r="B51" s="238"/>
      <c r="C51" s="239"/>
      <c r="D51" s="239"/>
      <c r="E51" s="240"/>
      <c r="F51" s="109"/>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7"/>
      <c r="BW51" s="137"/>
      <c r="BX51" s="137"/>
      <c r="BY51" s="137"/>
      <c r="BZ51" s="137"/>
      <c r="CA51" s="137"/>
      <c r="CB51" s="137"/>
      <c r="CC51" s="137"/>
      <c r="CD51" s="137"/>
      <c r="CE51" s="137"/>
      <c r="CF51" s="137"/>
      <c r="CG51" s="137"/>
      <c r="CH51" s="137"/>
      <c r="CI51" s="137"/>
      <c r="CJ51" s="137"/>
      <c r="CK51" s="137"/>
      <c r="CL51" s="137"/>
      <c r="CM51" s="137"/>
      <c r="CN51" s="137"/>
      <c r="CO51" s="137"/>
      <c r="CP51" s="137"/>
      <c r="CQ51" s="137"/>
      <c r="CR51" s="137"/>
      <c r="CS51" s="137"/>
      <c r="CT51" s="137"/>
      <c r="CU51" s="137"/>
      <c r="CV51" s="137"/>
      <c r="CW51" s="137"/>
      <c r="CX51" s="137"/>
      <c r="CY51" s="137"/>
      <c r="CZ51" s="137"/>
      <c r="DA51" s="137"/>
      <c r="DB51" s="137"/>
      <c r="DC51" s="137"/>
      <c r="DD51" s="137"/>
      <c r="DE51" s="137"/>
      <c r="DF51" s="137"/>
      <c r="DG51" s="137"/>
      <c r="DH51" s="137"/>
      <c r="DI51" s="137"/>
      <c r="DJ51" s="137"/>
      <c r="DK51" s="137"/>
      <c r="DL51" s="137"/>
      <c r="DM51" s="137"/>
      <c r="DN51" s="137"/>
      <c r="DO51" s="137"/>
      <c r="DP51" s="137"/>
      <c r="DQ51" s="137"/>
      <c r="DR51" s="137"/>
      <c r="DS51" s="137"/>
      <c r="DT51" s="137"/>
      <c r="DU51" s="137"/>
      <c r="DV51" s="137"/>
      <c r="DW51" s="137"/>
      <c r="DX51" s="137"/>
      <c r="DY51" s="137"/>
      <c r="DZ51" s="137"/>
      <c r="EA51" s="137"/>
      <c r="EB51" s="137"/>
      <c r="EC51" s="137"/>
      <c r="ED51" s="137"/>
      <c r="EE51" s="137"/>
      <c r="EF51" s="137"/>
      <c r="EG51" s="137"/>
      <c r="EH51" s="137"/>
      <c r="EI51" s="137"/>
      <c r="EJ51" s="137"/>
      <c r="EK51" s="137"/>
      <c r="EL51" s="137"/>
      <c r="EM51" s="137"/>
      <c r="EN51" s="137"/>
      <c r="EO51" s="137"/>
      <c r="EP51" s="137"/>
      <c r="EQ51" s="137"/>
      <c r="ER51" s="137"/>
      <c r="ES51" s="137"/>
      <c r="ET51" s="137"/>
      <c r="EU51" s="137"/>
      <c r="EV51" s="137"/>
      <c r="EW51" s="137"/>
      <c r="EX51" s="137"/>
      <c r="EY51" s="137"/>
      <c r="EZ51" s="137"/>
      <c r="FA51" s="137"/>
      <c r="FB51" s="137"/>
      <c r="FC51" s="137"/>
      <c r="FD51" s="137"/>
      <c r="FE51" s="137"/>
      <c r="FF51" s="137"/>
      <c r="FG51" s="137"/>
      <c r="FH51" s="137"/>
      <c r="FI51" s="137"/>
      <c r="FJ51" s="137"/>
      <c r="FK51" s="137"/>
      <c r="FL51" s="137"/>
      <c r="FM51" s="137"/>
      <c r="FN51" s="137"/>
      <c r="FO51" s="137"/>
      <c r="FP51" s="137"/>
      <c r="FQ51" s="137"/>
      <c r="FR51" s="137"/>
      <c r="FS51" s="137"/>
      <c r="FT51" s="137"/>
      <c r="FU51" s="137"/>
      <c r="FV51" s="137"/>
      <c r="FW51" s="137"/>
      <c r="FX51" s="137"/>
      <c r="FY51" s="137"/>
      <c r="FZ51" s="137"/>
      <c r="GA51" s="137"/>
      <c r="GB51" s="137"/>
      <c r="GC51" s="137"/>
      <c r="GD51" s="137"/>
      <c r="GE51" s="137"/>
      <c r="GF51" s="137"/>
      <c r="GG51" s="137"/>
      <c r="GH51" s="137"/>
      <c r="GI51" s="137"/>
      <c r="GJ51" s="137"/>
      <c r="GK51" s="137"/>
      <c r="GL51" s="137"/>
      <c r="GM51" s="137"/>
      <c r="GN51" s="137"/>
      <c r="GO51" s="137"/>
      <c r="GP51" s="137"/>
      <c r="GQ51" s="137"/>
      <c r="GR51" s="137"/>
      <c r="GS51" s="137"/>
      <c r="GT51" s="137"/>
      <c r="GU51" s="137"/>
      <c r="GV51" s="137"/>
      <c r="GW51" s="137"/>
      <c r="GX51" s="137"/>
      <c r="GY51" s="137"/>
      <c r="GZ51" s="137"/>
      <c r="HA51" s="137"/>
      <c r="HB51" s="137"/>
      <c r="HC51" s="137"/>
      <c r="HD51" s="137"/>
      <c r="HE51" s="137"/>
      <c r="HF51" s="137"/>
      <c r="HG51" s="137"/>
      <c r="HH51" s="137"/>
      <c r="HI51" s="137"/>
      <c r="HJ51" s="137"/>
      <c r="HK51" s="137"/>
      <c r="HL51" s="137"/>
      <c r="HM51" s="137"/>
      <c r="HN51" s="137"/>
      <c r="HO51" s="137"/>
      <c r="HP51" s="137"/>
      <c r="HQ51" s="137"/>
      <c r="HR51" s="137"/>
      <c r="HS51" s="137"/>
      <c r="HT51" s="137"/>
      <c r="HU51" s="137"/>
      <c r="HV51" s="137"/>
      <c r="HW51" s="137"/>
      <c r="HX51" s="137"/>
      <c r="HY51" s="137"/>
      <c r="HZ51" s="137"/>
      <c r="IA51" s="137"/>
      <c r="IB51" s="137"/>
      <c r="IC51" s="137"/>
      <c r="ID51" s="137"/>
      <c r="IE51" s="137"/>
      <c r="IF51" s="137"/>
      <c r="IG51" s="137"/>
      <c r="IH51" s="137"/>
      <c r="II51" s="137"/>
      <c r="IJ51" s="137"/>
      <c r="IK51" s="137"/>
      <c r="IL51" s="137"/>
      <c r="IM51" s="137"/>
      <c r="IN51" s="137"/>
      <c r="IO51" s="137"/>
      <c r="IP51" s="137"/>
      <c r="IQ51" s="137"/>
      <c r="IR51" s="137"/>
      <c r="IS51" s="137"/>
      <c r="IT51" s="137"/>
      <c r="IU51" s="137"/>
      <c r="IV51" s="137"/>
      <c r="IW51" s="137"/>
      <c r="IX51" s="137"/>
      <c r="IY51" s="137"/>
      <c r="IZ51" s="137"/>
      <c r="JA51" s="137"/>
      <c r="JB51" s="137"/>
      <c r="JC51" s="137"/>
      <c r="JD51" s="137"/>
      <c r="JE51" s="137"/>
      <c r="JF51" s="137"/>
      <c r="JG51" s="137"/>
      <c r="JH51" s="137"/>
      <c r="JI51" s="137"/>
      <c r="JJ51" s="137"/>
      <c r="JK51" s="137"/>
      <c r="JL51" s="137"/>
      <c r="JM51" s="137"/>
      <c r="JN51" s="137"/>
      <c r="JO51" s="137"/>
      <c r="JP51" s="137"/>
      <c r="JQ51" s="137"/>
      <c r="JR51" s="137"/>
      <c r="JS51" s="137"/>
      <c r="JT51" s="137"/>
      <c r="JU51" s="137"/>
      <c r="JV51" s="137"/>
      <c r="JW51" s="137"/>
      <c r="JX51" s="137"/>
      <c r="JY51" s="137"/>
      <c r="JZ51" s="137"/>
      <c r="KA51" s="137"/>
      <c r="KB51" s="137"/>
      <c r="KC51" s="137"/>
      <c r="KD51" s="137"/>
      <c r="KE51" s="137"/>
      <c r="KF51" s="137"/>
      <c r="KG51" s="137"/>
      <c r="KH51" s="137"/>
      <c r="KI51" s="137"/>
      <c r="KJ51" s="137"/>
      <c r="KK51" s="137"/>
      <c r="KL51" s="137"/>
      <c r="KM51" s="137"/>
      <c r="KN51" s="137"/>
      <c r="KO51" s="137"/>
      <c r="KP51" s="137"/>
      <c r="KQ51" s="137"/>
      <c r="KR51" s="137"/>
      <c r="KS51" s="137"/>
      <c r="KT51" s="137"/>
      <c r="KU51" s="137"/>
      <c r="KV51" s="137"/>
      <c r="KW51" s="137"/>
      <c r="KX51" s="137"/>
      <c r="KY51" s="137"/>
      <c r="KZ51" s="137"/>
      <c r="LA51" s="137"/>
      <c r="LB51" s="137"/>
      <c r="LC51" s="137"/>
      <c r="LD51" s="137"/>
      <c r="LE51" s="137"/>
      <c r="LF51" s="137"/>
      <c r="LG51" s="137"/>
      <c r="LH51" s="137"/>
      <c r="LI51" s="137"/>
      <c r="LJ51" s="137"/>
      <c r="LK51" s="137"/>
      <c r="LL51" s="137"/>
      <c r="LM51" s="137"/>
      <c r="LN51" s="137"/>
      <c r="LO51" s="137"/>
      <c r="LP51" s="137"/>
      <c r="LQ51" s="137"/>
      <c r="LR51" s="137"/>
      <c r="LS51" s="137"/>
      <c r="LT51" s="137"/>
      <c r="LU51" s="137"/>
      <c r="LV51" s="137"/>
      <c r="LW51" s="137"/>
      <c r="LX51" s="137"/>
      <c r="LY51" s="137"/>
      <c r="LZ51" s="137"/>
      <c r="MA51" s="137"/>
      <c r="MB51" s="137"/>
      <c r="MC51" s="137"/>
      <c r="MD51" s="137"/>
      <c r="ME51" s="137"/>
      <c r="MF51" s="137"/>
      <c r="MG51" s="137"/>
      <c r="MH51" s="137"/>
      <c r="MI51" s="137"/>
      <c r="MJ51" s="137"/>
      <c r="MK51" s="137"/>
      <c r="ML51" s="137"/>
      <c r="MM51" s="137"/>
      <c r="MN51" s="137"/>
      <c r="MO51" s="137"/>
      <c r="MP51" s="137"/>
      <c r="MQ51" s="137"/>
      <c r="MR51" s="137"/>
      <c r="MS51" s="137"/>
      <c r="MT51" s="137"/>
      <c r="MU51" s="137"/>
      <c r="MV51" s="137"/>
      <c r="MW51" s="137"/>
      <c r="MX51" s="137"/>
      <c r="MY51" s="137"/>
      <c r="MZ51" s="137"/>
      <c r="NA51" s="137"/>
      <c r="NB51" s="137"/>
      <c r="NC51" s="137"/>
      <c r="ND51" s="137"/>
      <c r="NE51" s="137"/>
      <c r="NF51" s="137"/>
      <c r="NG51" s="137"/>
      <c r="NH51" s="137"/>
      <c r="NI51" s="137"/>
      <c r="NJ51" s="137"/>
      <c r="NK51" s="137"/>
      <c r="NL51" s="137"/>
      <c r="NM51" s="137"/>
      <c r="NN51" s="137"/>
      <c r="NO51" s="137"/>
      <c r="NP51" s="137"/>
      <c r="NQ51" s="137"/>
      <c r="NR51" s="137"/>
      <c r="NS51" s="137"/>
      <c r="NT51" s="137"/>
      <c r="NU51" s="137"/>
      <c r="NV51" s="137"/>
      <c r="NW51" s="137"/>
      <c r="NX51" s="137"/>
      <c r="NY51" s="137"/>
      <c r="NZ51" s="137"/>
      <c r="OA51" s="137"/>
      <c r="OB51" s="137"/>
      <c r="OC51" s="137"/>
      <c r="OD51" s="137"/>
      <c r="OE51" s="137"/>
      <c r="OF51" s="137"/>
      <c r="OG51" s="137"/>
      <c r="OH51" s="137"/>
      <c r="OI51" s="137"/>
      <c r="OJ51" s="137"/>
      <c r="OK51" s="137"/>
      <c r="OL51" s="137"/>
      <c r="OM51" s="137"/>
      <c r="ON51" s="137"/>
      <c r="OO51" s="137"/>
      <c r="OP51" s="137"/>
      <c r="OQ51" s="137"/>
      <c r="OR51" s="137"/>
      <c r="OS51" s="137"/>
      <c r="OT51" s="137"/>
      <c r="OU51" s="137"/>
      <c r="OV51" s="137"/>
      <c r="OW51" s="137"/>
      <c r="OX51" s="137"/>
      <c r="OY51" s="137"/>
      <c r="OZ51" s="137"/>
      <c r="PA51" s="137"/>
      <c r="PB51" s="137"/>
      <c r="PC51" s="137"/>
      <c r="PD51" s="137"/>
      <c r="PE51" s="137"/>
      <c r="PF51" s="137"/>
      <c r="PG51" s="137"/>
      <c r="PH51" s="137"/>
      <c r="PI51" s="137"/>
      <c r="PJ51" s="137"/>
      <c r="PK51" s="137"/>
      <c r="PL51" s="137"/>
      <c r="PM51" s="137"/>
      <c r="PN51" s="137"/>
      <c r="PO51" s="137"/>
      <c r="PP51" s="137"/>
      <c r="PQ51" s="137"/>
      <c r="PR51" s="137"/>
      <c r="PS51" s="137"/>
      <c r="PT51" s="137"/>
      <c r="PU51" s="137"/>
      <c r="PV51" s="137"/>
      <c r="PW51" s="137"/>
      <c r="PX51" s="137"/>
      <c r="PY51" s="137"/>
      <c r="PZ51" s="137"/>
      <c r="QA51" s="137"/>
    </row>
    <row r="52" spans="1:443" s="140" customFormat="1" x14ac:dyDescent="0.25">
      <c r="A52" s="137"/>
      <c r="B52" s="4" t="s">
        <v>64</v>
      </c>
      <c r="C52" s="190" t="s">
        <v>65</v>
      </c>
      <c r="D52" s="191"/>
      <c r="E52" s="192"/>
      <c r="F52" s="109">
        <f t="shared" si="0"/>
        <v>0</v>
      </c>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7"/>
      <c r="BW52" s="137"/>
      <c r="BX52" s="137"/>
      <c r="BY52" s="137"/>
      <c r="BZ52" s="137"/>
      <c r="CA52" s="137"/>
      <c r="CB52" s="137"/>
      <c r="CC52" s="137"/>
      <c r="CD52" s="137"/>
      <c r="CE52" s="137"/>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7"/>
      <c r="DW52" s="137"/>
      <c r="DX52" s="137"/>
      <c r="DY52" s="137"/>
      <c r="DZ52" s="137"/>
      <c r="EA52" s="137"/>
      <c r="EB52" s="137"/>
      <c r="EC52" s="137"/>
      <c r="ED52" s="137"/>
      <c r="EE52" s="137"/>
      <c r="EF52" s="137"/>
      <c r="EG52" s="137"/>
      <c r="EH52" s="137"/>
      <c r="EI52" s="137"/>
      <c r="EJ52" s="137"/>
      <c r="EK52" s="137"/>
      <c r="EL52" s="137"/>
      <c r="EM52" s="137"/>
      <c r="EN52" s="137"/>
      <c r="EO52" s="137"/>
      <c r="EP52" s="137"/>
      <c r="EQ52" s="137"/>
      <c r="ER52" s="137"/>
      <c r="ES52" s="137"/>
      <c r="ET52" s="137"/>
      <c r="EU52" s="137"/>
      <c r="EV52" s="137"/>
      <c r="EW52" s="137"/>
      <c r="EX52" s="137"/>
      <c r="EY52" s="137"/>
      <c r="EZ52" s="137"/>
      <c r="FA52" s="137"/>
      <c r="FB52" s="137"/>
      <c r="FC52" s="137"/>
      <c r="FD52" s="137"/>
      <c r="FE52" s="137"/>
      <c r="FF52" s="137"/>
      <c r="FG52" s="137"/>
      <c r="FH52" s="137"/>
      <c r="FI52" s="137"/>
      <c r="FJ52" s="137"/>
      <c r="FK52" s="137"/>
      <c r="FL52" s="137"/>
      <c r="FM52" s="137"/>
      <c r="FN52" s="137"/>
      <c r="FO52" s="137"/>
      <c r="FP52" s="137"/>
      <c r="FQ52" s="137"/>
      <c r="FR52" s="137"/>
      <c r="FS52" s="137"/>
      <c r="FT52" s="137"/>
      <c r="FU52" s="137"/>
      <c r="FV52" s="137"/>
      <c r="FW52" s="137"/>
      <c r="FX52" s="137"/>
      <c r="FY52" s="137"/>
      <c r="FZ52" s="137"/>
      <c r="GA52" s="137"/>
      <c r="GB52" s="137"/>
      <c r="GC52" s="137"/>
      <c r="GD52" s="137"/>
      <c r="GE52" s="137"/>
      <c r="GF52" s="137"/>
      <c r="GG52" s="137"/>
      <c r="GH52" s="137"/>
      <c r="GI52" s="137"/>
      <c r="GJ52" s="137"/>
      <c r="GK52" s="137"/>
      <c r="GL52" s="137"/>
      <c r="GM52" s="137"/>
      <c r="GN52" s="137"/>
      <c r="GO52" s="137"/>
      <c r="GP52" s="137"/>
      <c r="GQ52" s="137"/>
      <c r="GR52" s="137"/>
      <c r="GS52" s="137"/>
      <c r="GT52" s="137"/>
      <c r="GU52" s="137"/>
      <c r="GV52" s="137"/>
      <c r="GW52" s="137"/>
      <c r="GX52" s="137"/>
      <c r="GY52" s="137"/>
      <c r="GZ52" s="137"/>
      <c r="HA52" s="137"/>
      <c r="HB52" s="137"/>
      <c r="HC52" s="137"/>
      <c r="HD52" s="137"/>
      <c r="HE52" s="137"/>
      <c r="HF52" s="137"/>
      <c r="HG52" s="137"/>
      <c r="HH52" s="137"/>
      <c r="HI52" s="137"/>
      <c r="HJ52" s="137"/>
      <c r="HK52" s="137"/>
      <c r="HL52" s="137"/>
      <c r="HM52" s="137"/>
      <c r="HN52" s="137"/>
      <c r="HO52" s="137"/>
      <c r="HP52" s="137"/>
      <c r="HQ52" s="137"/>
      <c r="HR52" s="137"/>
      <c r="HS52" s="137"/>
      <c r="HT52" s="137"/>
      <c r="HU52" s="137"/>
      <c r="HV52" s="137"/>
      <c r="HW52" s="137"/>
      <c r="HX52" s="137"/>
      <c r="HY52" s="137"/>
      <c r="HZ52" s="137"/>
      <c r="IA52" s="137"/>
      <c r="IB52" s="137"/>
      <c r="IC52" s="137"/>
      <c r="ID52" s="137"/>
      <c r="IE52" s="137"/>
      <c r="IF52" s="137"/>
      <c r="IG52" s="137"/>
      <c r="IH52" s="137"/>
      <c r="II52" s="137"/>
      <c r="IJ52" s="137"/>
      <c r="IK52" s="137"/>
      <c r="IL52" s="137"/>
      <c r="IM52" s="137"/>
      <c r="IN52" s="137"/>
      <c r="IO52" s="137"/>
      <c r="IP52" s="137"/>
      <c r="IQ52" s="137"/>
      <c r="IR52" s="137"/>
      <c r="IS52" s="137"/>
      <c r="IT52" s="137"/>
      <c r="IU52" s="137"/>
      <c r="IV52" s="137"/>
      <c r="IW52" s="137"/>
      <c r="IX52" s="137"/>
      <c r="IY52" s="137"/>
      <c r="IZ52" s="137"/>
      <c r="JA52" s="137"/>
      <c r="JB52" s="137"/>
      <c r="JC52" s="137"/>
      <c r="JD52" s="137"/>
      <c r="JE52" s="137"/>
      <c r="JF52" s="137"/>
      <c r="JG52" s="137"/>
      <c r="JH52" s="137"/>
      <c r="JI52" s="137"/>
      <c r="JJ52" s="137"/>
      <c r="JK52" s="137"/>
      <c r="JL52" s="137"/>
      <c r="JM52" s="137"/>
      <c r="JN52" s="137"/>
      <c r="JO52" s="137"/>
      <c r="JP52" s="137"/>
      <c r="JQ52" s="137"/>
      <c r="JR52" s="137"/>
      <c r="JS52" s="137"/>
      <c r="JT52" s="137"/>
      <c r="JU52" s="137"/>
      <c r="JV52" s="137"/>
      <c r="JW52" s="137"/>
      <c r="JX52" s="137"/>
      <c r="JY52" s="137"/>
      <c r="JZ52" s="137"/>
      <c r="KA52" s="137"/>
      <c r="KB52" s="137"/>
      <c r="KC52" s="137"/>
      <c r="KD52" s="137"/>
      <c r="KE52" s="137"/>
      <c r="KF52" s="137"/>
      <c r="KG52" s="137"/>
      <c r="KH52" s="137"/>
      <c r="KI52" s="137"/>
      <c r="KJ52" s="137"/>
      <c r="KK52" s="137"/>
      <c r="KL52" s="137"/>
      <c r="KM52" s="137"/>
      <c r="KN52" s="137"/>
      <c r="KO52" s="137"/>
      <c r="KP52" s="137"/>
      <c r="KQ52" s="137"/>
      <c r="KR52" s="137"/>
      <c r="KS52" s="137"/>
      <c r="KT52" s="137"/>
      <c r="KU52" s="137"/>
      <c r="KV52" s="137"/>
      <c r="KW52" s="137"/>
      <c r="KX52" s="137"/>
      <c r="KY52" s="137"/>
      <c r="KZ52" s="137"/>
      <c r="LA52" s="137"/>
      <c r="LB52" s="137"/>
      <c r="LC52" s="137"/>
      <c r="LD52" s="137"/>
      <c r="LE52" s="137"/>
      <c r="LF52" s="137"/>
      <c r="LG52" s="137"/>
      <c r="LH52" s="137"/>
      <c r="LI52" s="137"/>
      <c r="LJ52" s="137"/>
      <c r="LK52" s="137"/>
      <c r="LL52" s="137"/>
      <c r="LM52" s="137"/>
      <c r="LN52" s="137"/>
      <c r="LO52" s="137"/>
      <c r="LP52" s="137"/>
      <c r="LQ52" s="137"/>
      <c r="LR52" s="137"/>
      <c r="LS52" s="137"/>
      <c r="LT52" s="137"/>
      <c r="LU52" s="137"/>
      <c r="LV52" s="137"/>
      <c r="LW52" s="137"/>
      <c r="LX52" s="137"/>
      <c r="LY52" s="137"/>
      <c r="LZ52" s="137"/>
      <c r="MA52" s="137"/>
      <c r="MB52" s="137"/>
      <c r="MC52" s="137"/>
      <c r="MD52" s="137"/>
      <c r="ME52" s="137"/>
      <c r="MF52" s="137"/>
      <c r="MG52" s="137"/>
      <c r="MH52" s="137"/>
      <c r="MI52" s="137"/>
      <c r="MJ52" s="137"/>
      <c r="MK52" s="137"/>
      <c r="ML52" s="137"/>
      <c r="MM52" s="137"/>
      <c r="MN52" s="137"/>
      <c r="MO52" s="137"/>
      <c r="MP52" s="137"/>
      <c r="MQ52" s="137"/>
      <c r="MR52" s="137"/>
      <c r="MS52" s="137"/>
      <c r="MT52" s="137"/>
      <c r="MU52" s="137"/>
      <c r="MV52" s="137"/>
      <c r="MW52" s="137"/>
      <c r="MX52" s="137"/>
      <c r="MY52" s="137"/>
      <c r="MZ52" s="137"/>
      <c r="NA52" s="137"/>
      <c r="NB52" s="137"/>
      <c r="NC52" s="137"/>
      <c r="ND52" s="137"/>
      <c r="NE52" s="137"/>
      <c r="NF52" s="137"/>
      <c r="NG52" s="137"/>
      <c r="NH52" s="137"/>
      <c r="NI52" s="137"/>
      <c r="NJ52" s="137"/>
      <c r="NK52" s="137"/>
      <c r="NL52" s="137"/>
      <c r="NM52" s="137"/>
      <c r="NN52" s="137"/>
      <c r="NO52" s="137"/>
      <c r="NP52" s="137"/>
      <c r="NQ52" s="137"/>
      <c r="NR52" s="137"/>
      <c r="NS52" s="137"/>
      <c r="NT52" s="137"/>
      <c r="NU52" s="137"/>
      <c r="NV52" s="137"/>
      <c r="NW52" s="137"/>
      <c r="NX52" s="137"/>
      <c r="NY52" s="137"/>
      <c r="NZ52" s="137"/>
      <c r="OA52" s="137"/>
      <c r="OB52" s="137"/>
      <c r="OC52" s="137"/>
      <c r="OD52" s="137"/>
      <c r="OE52" s="137"/>
      <c r="OF52" s="137"/>
      <c r="OG52" s="137"/>
      <c r="OH52" s="137"/>
      <c r="OI52" s="137"/>
      <c r="OJ52" s="137"/>
      <c r="OK52" s="137"/>
      <c r="OL52" s="137"/>
      <c r="OM52" s="137"/>
      <c r="ON52" s="137"/>
      <c r="OO52" s="137"/>
      <c r="OP52" s="137"/>
      <c r="OQ52" s="137"/>
      <c r="OR52" s="137"/>
      <c r="OS52" s="137"/>
      <c r="OT52" s="137"/>
      <c r="OU52" s="137"/>
      <c r="OV52" s="137"/>
      <c r="OW52" s="137"/>
      <c r="OX52" s="137"/>
      <c r="OY52" s="137"/>
      <c r="OZ52" s="137"/>
      <c r="PA52" s="137"/>
      <c r="PB52" s="137"/>
      <c r="PC52" s="137"/>
      <c r="PD52" s="137"/>
      <c r="PE52" s="137"/>
      <c r="PF52" s="137"/>
      <c r="PG52" s="137"/>
      <c r="PH52" s="137"/>
      <c r="PI52" s="137"/>
      <c r="PJ52" s="137"/>
      <c r="PK52" s="137"/>
      <c r="PL52" s="137"/>
      <c r="PM52" s="137"/>
      <c r="PN52" s="137"/>
      <c r="PO52" s="137"/>
      <c r="PP52" s="137"/>
      <c r="PQ52" s="137"/>
      <c r="PR52" s="137"/>
      <c r="PS52" s="137"/>
      <c r="PT52" s="137"/>
      <c r="PU52" s="137"/>
      <c r="PV52" s="137"/>
      <c r="PW52" s="137"/>
      <c r="PX52" s="137"/>
      <c r="PY52" s="137"/>
      <c r="PZ52" s="137"/>
      <c r="QA52" s="137"/>
    </row>
    <row r="53" spans="1:443" s="140" customFormat="1" ht="15" x14ac:dyDescent="0.25">
      <c r="A53" s="137"/>
      <c r="B53" s="193"/>
      <c r="C53" s="115" t="s">
        <v>66</v>
      </c>
      <c r="D53" s="166"/>
      <c r="E53" s="166"/>
      <c r="F53" s="109">
        <f t="shared" si="0"/>
        <v>0</v>
      </c>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7"/>
      <c r="BW53" s="137"/>
      <c r="BX53" s="137"/>
      <c r="BY53" s="137"/>
      <c r="BZ53" s="137"/>
      <c r="CA53" s="137"/>
      <c r="CB53" s="137"/>
      <c r="CC53" s="137"/>
      <c r="CD53" s="137"/>
      <c r="CE53" s="137"/>
      <c r="CF53" s="137"/>
      <c r="CG53" s="137"/>
      <c r="CH53" s="137"/>
      <c r="CI53" s="137"/>
      <c r="CJ53" s="137"/>
      <c r="CK53" s="137"/>
      <c r="CL53" s="137"/>
      <c r="CM53" s="137"/>
      <c r="CN53" s="137"/>
      <c r="CO53" s="137"/>
      <c r="CP53" s="137"/>
      <c r="CQ53" s="137"/>
      <c r="CR53" s="137"/>
      <c r="CS53" s="137"/>
      <c r="CT53" s="137"/>
      <c r="CU53" s="137"/>
      <c r="CV53" s="137"/>
      <c r="CW53" s="137"/>
      <c r="CX53" s="137"/>
      <c r="CY53" s="137"/>
      <c r="CZ53" s="137"/>
      <c r="DA53" s="137"/>
      <c r="DB53" s="137"/>
      <c r="DC53" s="137"/>
      <c r="DD53" s="137"/>
      <c r="DE53" s="137"/>
      <c r="DF53" s="137"/>
      <c r="DG53" s="137"/>
      <c r="DH53" s="137"/>
      <c r="DI53" s="137"/>
      <c r="DJ53" s="137"/>
      <c r="DK53" s="137"/>
      <c r="DL53" s="137"/>
      <c r="DM53" s="137"/>
      <c r="DN53" s="137"/>
      <c r="DO53" s="137"/>
      <c r="DP53" s="137"/>
      <c r="DQ53" s="137"/>
      <c r="DR53" s="137"/>
      <c r="DS53" s="137"/>
      <c r="DT53" s="137"/>
      <c r="DU53" s="137"/>
      <c r="DV53" s="137"/>
      <c r="DW53" s="137"/>
      <c r="DX53" s="137"/>
      <c r="DY53" s="137"/>
      <c r="DZ53" s="137"/>
      <c r="EA53" s="137"/>
      <c r="EB53" s="137"/>
      <c r="EC53" s="137"/>
      <c r="ED53" s="137"/>
      <c r="EE53" s="137"/>
      <c r="EF53" s="137"/>
      <c r="EG53" s="137"/>
      <c r="EH53" s="137"/>
      <c r="EI53" s="137"/>
      <c r="EJ53" s="137"/>
      <c r="EK53" s="137"/>
      <c r="EL53" s="137"/>
      <c r="EM53" s="137"/>
      <c r="EN53" s="137"/>
      <c r="EO53" s="137"/>
      <c r="EP53" s="137"/>
      <c r="EQ53" s="137"/>
      <c r="ER53" s="137"/>
      <c r="ES53" s="137"/>
      <c r="ET53" s="137"/>
      <c r="EU53" s="137"/>
      <c r="EV53" s="137"/>
      <c r="EW53" s="137"/>
      <c r="EX53" s="137"/>
      <c r="EY53" s="137"/>
      <c r="EZ53" s="137"/>
      <c r="FA53" s="137"/>
      <c r="FB53" s="137"/>
      <c r="FC53" s="137"/>
      <c r="FD53" s="137"/>
      <c r="FE53" s="137"/>
      <c r="FF53" s="137"/>
      <c r="FG53" s="137"/>
      <c r="FH53" s="137"/>
      <c r="FI53" s="137"/>
      <c r="FJ53" s="137"/>
      <c r="FK53" s="137"/>
      <c r="FL53" s="137"/>
      <c r="FM53" s="137"/>
      <c r="FN53" s="137"/>
      <c r="FO53" s="137"/>
      <c r="FP53" s="137"/>
      <c r="FQ53" s="137"/>
      <c r="FR53" s="137"/>
      <c r="FS53" s="137"/>
      <c r="FT53" s="137"/>
      <c r="FU53" s="137"/>
      <c r="FV53" s="137"/>
      <c r="FW53" s="137"/>
      <c r="FX53" s="137"/>
      <c r="FY53" s="137"/>
      <c r="FZ53" s="137"/>
      <c r="GA53" s="137"/>
      <c r="GB53" s="137"/>
      <c r="GC53" s="137"/>
      <c r="GD53" s="137"/>
      <c r="GE53" s="137"/>
      <c r="GF53" s="137"/>
      <c r="GG53" s="137"/>
      <c r="GH53" s="137"/>
      <c r="GI53" s="137"/>
      <c r="GJ53" s="137"/>
      <c r="GK53" s="137"/>
      <c r="GL53" s="137"/>
      <c r="GM53" s="137"/>
      <c r="GN53" s="137"/>
      <c r="GO53" s="137"/>
      <c r="GP53" s="137"/>
      <c r="GQ53" s="137"/>
      <c r="GR53" s="137"/>
      <c r="GS53" s="137"/>
      <c r="GT53" s="137"/>
      <c r="GU53" s="137"/>
      <c r="GV53" s="137"/>
      <c r="GW53" s="137"/>
      <c r="GX53" s="137"/>
      <c r="GY53" s="137"/>
      <c r="GZ53" s="137"/>
      <c r="HA53" s="137"/>
      <c r="HB53" s="137"/>
      <c r="HC53" s="137"/>
      <c r="HD53" s="137"/>
      <c r="HE53" s="137"/>
      <c r="HF53" s="137"/>
      <c r="HG53" s="137"/>
      <c r="HH53" s="137"/>
      <c r="HI53" s="137"/>
      <c r="HJ53" s="137"/>
      <c r="HK53" s="137"/>
      <c r="HL53" s="137"/>
      <c r="HM53" s="137"/>
      <c r="HN53" s="137"/>
      <c r="HO53" s="137"/>
      <c r="HP53" s="137"/>
      <c r="HQ53" s="137"/>
      <c r="HR53" s="137"/>
      <c r="HS53" s="137"/>
      <c r="HT53" s="137"/>
      <c r="HU53" s="137"/>
      <c r="HV53" s="137"/>
      <c r="HW53" s="137"/>
      <c r="HX53" s="137"/>
      <c r="HY53" s="137"/>
      <c r="HZ53" s="137"/>
      <c r="IA53" s="137"/>
      <c r="IB53" s="137"/>
      <c r="IC53" s="137"/>
      <c r="ID53" s="137"/>
      <c r="IE53" s="137"/>
      <c r="IF53" s="137"/>
      <c r="IG53" s="137"/>
      <c r="IH53" s="137"/>
      <c r="II53" s="137"/>
      <c r="IJ53" s="137"/>
      <c r="IK53" s="137"/>
      <c r="IL53" s="137"/>
      <c r="IM53" s="137"/>
      <c r="IN53" s="137"/>
      <c r="IO53" s="137"/>
      <c r="IP53" s="137"/>
      <c r="IQ53" s="137"/>
      <c r="IR53" s="137"/>
      <c r="IS53" s="137"/>
      <c r="IT53" s="137"/>
      <c r="IU53" s="137"/>
      <c r="IV53" s="137"/>
      <c r="IW53" s="137"/>
      <c r="IX53" s="137"/>
      <c r="IY53" s="137"/>
      <c r="IZ53" s="137"/>
      <c r="JA53" s="137"/>
      <c r="JB53" s="137"/>
      <c r="JC53" s="137"/>
      <c r="JD53" s="137"/>
      <c r="JE53" s="137"/>
      <c r="JF53" s="137"/>
      <c r="JG53" s="137"/>
      <c r="JH53" s="137"/>
      <c r="JI53" s="137"/>
      <c r="JJ53" s="137"/>
      <c r="JK53" s="137"/>
      <c r="JL53" s="137"/>
      <c r="JM53" s="137"/>
      <c r="JN53" s="137"/>
      <c r="JO53" s="137"/>
      <c r="JP53" s="137"/>
      <c r="JQ53" s="137"/>
      <c r="JR53" s="137"/>
      <c r="JS53" s="137"/>
      <c r="JT53" s="137"/>
      <c r="JU53" s="137"/>
      <c r="JV53" s="137"/>
      <c r="JW53" s="137"/>
      <c r="JX53" s="137"/>
      <c r="JY53" s="137"/>
      <c r="JZ53" s="137"/>
      <c r="KA53" s="137"/>
      <c r="KB53" s="137"/>
      <c r="KC53" s="137"/>
      <c r="KD53" s="137"/>
      <c r="KE53" s="137"/>
      <c r="KF53" s="137"/>
      <c r="KG53" s="137"/>
      <c r="KH53" s="137"/>
      <c r="KI53" s="137"/>
      <c r="KJ53" s="137"/>
      <c r="KK53" s="137"/>
      <c r="KL53" s="137"/>
      <c r="KM53" s="137"/>
      <c r="KN53" s="137"/>
      <c r="KO53" s="137"/>
      <c r="KP53" s="137"/>
      <c r="KQ53" s="137"/>
      <c r="KR53" s="137"/>
      <c r="KS53" s="137"/>
      <c r="KT53" s="137"/>
      <c r="KU53" s="137"/>
      <c r="KV53" s="137"/>
      <c r="KW53" s="137"/>
      <c r="KX53" s="137"/>
      <c r="KY53" s="137"/>
      <c r="KZ53" s="137"/>
      <c r="LA53" s="137"/>
      <c r="LB53" s="137"/>
      <c r="LC53" s="137"/>
      <c r="LD53" s="137"/>
      <c r="LE53" s="137"/>
      <c r="LF53" s="137"/>
      <c r="LG53" s="137"/>
      <c r="LH53" s="137"/>
      <c r="LI53" s="137"/>
      <c r="LJ53" s="137"/>
      <c r="LK53" s="137"/>
      <c r="LL53" s="137"/>
      <c r="LM53" s="137"/>
      <c r="LN53" s="137"/>
      <c r="LO53" s="137"/>
      <c r="LP53" s="137"/>
      <c r="LQ53" s="137"/>
      <c r="LR53" s="137"/>
      <c r="LS53" s="137"/>
      <c r="LT53" s="137"/>
      <c r="LU53" s="137"/>
      <c r="LV53" s="137"/>
      <c r="LW53" s="137"/>
      <c r="LX53" s="137"/>
      <c r="LY53" s="137"/>
      <c r="LZ53" s="137"/>
      <c r="MA53" s="137"/>
      <c r="MB53" s="137"/>
      <c r="MC53" s="137"/>
      <c r="MD53" s="137"/>
      <c r="ME53" s="137"/>
      <c r="MF53" s="137"/>
      <c r="MG53" s="137"/>
      <c r="MH53" s="137"/>
      <c r="MI53" s="137"/>
      <c r="MJ53" s="137"/>
      <c r="MK53" s="137"/>
      <c r="ML53" s="137"/>
      <c r="MM53" s="137"/>
      <c r="MN53" s="137"/>
      <c r="MO53" s="137"/>
      <c r="MP53" s="137"/>
      <c r="MQ53" s="137"/>
      <c r="MR53" s="137"/>
      <c r="MS53" s="137"/>
      <c r="MT53" s="137"/>
      <c r="MU53" s="137"/>
      <c r="MV53" s="137"/>
      <c r="MW53" s="137"/>
      <c r="MX53" s="137"/>
      <c r="MY53" s="137"/>
      <c r="MZ53" s="137"/>
      <c r="NA53" s="137"/>
      <c r="NB53" s="137"/>
      <c r="NC53" s="137"/>
      <c r="ND53" s="137"/>
      <c r="NE53" s="137"/>
      <c r="NF53" s="137"/>
      <c r="NG53" s="137"/>
      <c r="NH53" s="137"/>
      <c r="NI53" s="137"/>
      <c r="NJ53" s="137"/>
      <c r="NK53" s="137"/>
      <c r="NL53" s="137"/>
      <c r="NM53" s="137"/>
      <c r="NN53" s="137"/>
      <c r="NO53" s="137"/>
      <c r="NP53" s="137"/>
      <c r="NQ53" s="137"/>
      <c r="NR53" s="137"/>
      <c r="NS53" s="137"/>
      <c r="NT53" s="137"/>
      <c r="NU53" s="137"/>
      <c r="NV53" s="137"/>
      <c r="NW53" s="137"/>
      <c r="NX53" s="137"/>
      <c r="NY53" s="137"/>
      <c r="NZ53" s="137"/>
      <c r="OA53" s="137"/>
      <c r="OB53" s="137"/>
      <c r="OC53" s="137"/>
      <c r="OD53" s="137"/>
      <c r="OE53" s="137"/>
      <c r="OF53" s="137"/>
      <c r="OG53" s="137"/>
      <c r="OH53" s="137"/>
      <c r="OI53" s="137"/>
      <c r="OJ53" s="137"/>
      <c r="OK53" s="137"/>
      <c r="OL53" s="137"/>
      <c r="OM53" s="137"/>
      <c r="ON53" s="137"/>
      <c r="OO53" s="137"/>
      <c r="OP53" s="137"/>
      <c r="OQ53" s="137"/>
      <c r="OR53" s="137"/>
      <c r="OS53" s="137"/>
      <c r="OT53" s="137"/>
      <c r="OU53" s="137"/>
      <c r="OV53" s="137"/>
      <c r="OW53" s="137"/>
      <c r="OX53" s="137"/>
      <c r="OY53" s="137"/>
      <c r="OZ53" s="137"/>
      <c r="PA53" s="137"/>
      <c r="PB53" s="137"/>
      <c r="PC53" s="137"/>
      <c r="PD53" s="137"/>
      <c r="PE53" s="137"/>
      <c r="PF53" s="137"/>
      <c r="PG53" s="137"/>
      <c r="PH53" s="137"/>
      <c r="PI53" s="137"/>
      <c r="PJ53" s="137"/>
      <c r="PK53" s="137"/>
      <c r="PL53" s="137"/>
      <c r="PM53" s="137"/>
      <c r="PN53" s="137"/>
      <c r="PO53" s="137"/>
      <c r="PP53" s="137"/>
      <c r="PQ53" s="137"/>
      <c r="PR53" s="137"/>
      <c r="PS53" s="137"/>
      <c r="PT53" s="137"/>
      <c r="PU53" s="137"/>
      <c r="PV53" s="137"/>
      <c r="PW53" s="137"/>
      <c r="PX53" s="137"/>
      <c r="PY53" s="137"/>
      <c r="PZ53" s="137"/>
      <c r="QA53" s="137"/>
    </row>
    <row r="54" spans="1:443" s="140" customFormat="1" ht="15" x14ac:dyDescent="0.25">
      <c r="A54" s="137"/>
      <c r="B54" s="194"/>
      <c r="C54" s="7" t="s">
        <v>67</v>
      </c>
      <c r="D54" s="99">
        <v>8</v>
      </c>
      <c r="E54" s="6" t="str">
        <f>IF(D54="","No value entered",IF(NOT(ISNUMBER(D54)),"Value must be a number",IF(D54&lt;0,"Value cannot be negative",IF(D54&lt;&gt;ROUND(D54,0),"Value must be a whole number",IF(AND(SUM(D54:D70)=0,SUM(D47:D50)&lt;&gt;0,D36&lt;&gt;0),"Value cannot be 0 if internal legal services expenditure and number of lawyers is not 0",IF(SUM(D54:D70)&lt;&gt;SUM(D47:D50),"Total number of lawyers in this section must match Section 2a",""))))))</f>
        <v/>
      </c>
      <c r="F54" s="109">
        <f t="shared" si="0"/>
        <v>0</v>
      </c>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7"/>
      <c r="BS54" s="137"/>
      <c r="BT54" s="137"/>
      <c r="BU54" s="137"/>
      <c r="BV54" s="137"/>
      <c r="BW54" s="137"/>
      <c r="BX54" s="137"/>
      <c r="BY54" s="137"/>
      <c r="BZ54" s="137"/>
      <c r="CA54" s="137"/>
      <c r="CB54" s="137"/>
      <c r="CC54" s="137"/>
      <c r="CD54" s="137"/>
      <c r="CE54" s="137"/>
      <c r="CF54" s="137"/>
      <c r="CG54" s="137"/>
      <c r="CH54" s="137"/>
      <c r="CI54" s="137"/>
      <c r="CJ54" s="137"/>
      <c r="CK54" s="137"/>
      <c r="CL54" s="137"/>
      <c r="CM54" s="137"/>
      <c r="CN54" s="137"/>
      <c r="CO54" s="137"/>
      <c r="CP54" s="137"/>
      <c r="CQ54" s="137"/>
      <c r="CR54" s="137"/>
      <c r="CS54" s="137"/>
      <c r="CT54" s="137"/>
      <c r="CU54" s="137"/>
      <c r="CV54" s="137"/>
      <c r="CW54" s="137"/>
      <c r="CX54" s="137"/>
      <c r="CY54" s="137"/>
      <c r="CZ54" s="137"/>
      <c r="DA54" s="137"/>
      <c r="DB54" s="137"/>
      <c r="DC54" s="137"/>
      <c r="DD54" s="137"/>
      <c r="DE54" s="137"/>
      <c r="DF54" s="137"/>
      <c r="DG54" s="137"/>
      <c r="DH54" s="137"/>
      <c r="DI54" s="137"/>
      <c r="DJ54" s="137"/>
      <c r="DK54" s="137"/>
      <c r="DL54" s="137"/>
      <c r="DM54" s="137"/>
      <c r="DN54" s="137"/>
      <c r="DO54" s="137"/>
      <c r="DP54" s="137"/>
      <c r="DQ54" s="137"/>
      <c r="DR54" s="137"/>
      <c r="DS54" s="137"/>
      <c r="DT54" s="137"/>
      <c r="DU54" s="137"/>
      <c r="DV54" s="137"/>
      <c r="DW54" s="137"/>
      <c r="DX54" s="137"/>
      <c r="DY54" s="137"/>
      <c r="DZ54" s="137"/>
      <c r="EA54" s="137"/>
      <c r="EB54" s="137"/>
      <c r="EC54" s="137"/>
      <c r="ED54" s="137"/>
      <c r="EE54" s="137"/>
      <c r="EF54" s="137"/>
      <c r="EG54" s="137"/>
      <c r="EH54" s="137"/>
      <c r="EI54" s="137"/>
      <c r="EJ54" s="137"/>
      <c r="EK54" s="137"/>
      <c r="EL54" s="137"/>
      <c r="EM54" s="137"/>
      <c r="EN54" s="137"/>
      <c r="EO54" s="137"/>
      <c r="EP54" s="137"/>
      <c r="EQ54" s="137"/>
      <c r="ER54" s="137"/>
      <c r="ES54" s="137"/>
      <c r="ET54" s="137"/>
      <c r="EU54" s="137"/>
      <c r="EV54" s="137"/>
      <c r="EW54" s="137"/>
      <c r="EX54" s="137"/>
      <c r="EY54" s="137"/>
      <c r="EZ54" s="137"/>
      <c r="FA54" s="137"/>
      <c r="FB54" s="137"/>
      <c r="FC54" s="137"/>
      <c r="FD54" s="137"/>
      <c r="FE54" s="137"/>
      <c r="FF54" s="137"/>
      <c r="FG54" s="137"/>
      <c r="FH54" s="137"/>
      <c r="FI54" s="137"/>
      <c r="FJ54" s="137"/>
      <c r="FK54" s="137"/>
      <c r="FL54" s="137"/>
      <c r="FM54" s="137"/>
      <c r="FN54" s="137"/>
      <c r="FO54" s="137"/>
      <c r="FP54" s="137"/>
      <c r="FQ54" s="137"/>
      <c r="FR54" s="137"/>
      <c r="FS54" s="137"/>
      <c r="FT54" s="137"/>
      <c r="FU54" s="137"/>
      <c r="FV54" s="137"/>
      <c r="FW54" s="137"/>
      <c r="FX54" s="137"/>
      <c r="FY54" s="137"/>
      <c r="FZ54" s="137"/>
      <c r="GA54" s="137"/>
      <c r="GB54" s="137"/>
      <c r="GC54" s="137"/>
      <c r="GD54" s="137"/>
      <c r="GE54" s="137"/>
      <c r="GF54" s="137"/>
      <c r="GG54" s="137"/>
      <c r="GH54" s="137"/>
      <c r="GI54" s="137"/>
      <c r="GJ54" s="137"/>
      <c r="GK54" s="137"/>
      <c r="GL54" s="137"/>
      <c r="GM54" s="137"/>
      <c r="GN54" s="137"/>
      <c r="GO54" s="137"/>
      <c r="GP54" s="137"/>
      <c r="GQ54" s="137"/>
      <c r="GR54" s="137"/>
      <c r="GS54" s="137"/>
      <c r="GT54" s="137"/>
      <c r="GU54" s="137"/>
      <c r="GV54" s="137"/>
      <c r="GW54" s="137"/>
      <c r="GX54" s="137"/>
      <c r="GY54" s="137"/>
      <c r="GZ54" s="137"/>
      <c r="HA54" s="137"/>
      <c r="HB54" s="137"/>
      <c r="HC54" s="137"/>
      <c r="HD54" s="137"/>
      <c r="HE54" s="137"/>
      <c r="HF54" s="137"/>
      <c r="HG54" s="137"/>
      <c r="HH54" s="137"/>
      <c r="HI54" s="137"/>
      <c r="HJ54" s="137"/>
      <c r="HK54" s="137"/>
      <c r="HL54" s="137"/>
      <c r="HM54" s="137"/>
      <c r="HN54" s="137"/>
      <c r="HO54" s="137"/>
      <c r="HP54" s="137"/>
      <c r="HQ54" s="137"/>
      <c r="HR54" s="137"/>
      <c r="HS54" s="137"/>
      <c r="HT54" s="137"/>
      <c r="HU54" s="137"/>
      <c r="HV54" s="137"/>
      <c r="HW54" s="137"/>
      <c r="HX54" s="137"/>
      <c r="HY54" s="137"/>
      <c r="HZ54" s="137"/>
      <c r="IA54" s="137"/>
      <c r="IB54" s="137"/>
      <c r="IC54" s="137"/>
      <c r="ID54" s="137"/>
      <c r="IE54" s="137"/>
      <c r="IF54" s="137"/>
      <c r="IG54" s="137"/>
      <c r="IH54" s="137"/>
      <c r="II54" s="137"/>
      <c r="IJ54" s="137"/>
      <c r="IK54" s="137"/>
      <c r="IL54" s="137"/>
      <c r="IM54" s="137"/>
      <c r="IN54" s="137"/>
      <c r="IO54" s="137"/>
      <c r="IP54" s="137"/>
      <c r="IQ54" s="137"/>
      <c r="IR54" s="137"/>
      <c r="IS54" s="137"/>
      <c r="IT54" s="137"/>
      <c r="IU54" s="137"/>
      <c r="IV54" s="137"/>
      <c r="IW54" s="137"/>
      <c r="IX54" s="137"/>
      <c r="IY54" s="137"/>
      <c r="IZ54" s="137"/>
      <c r="JA54" s="137"/>
      <c r="JB54" s="137"/>
      <c r="JC54" s="137"/>
      <c r="JD54" s="137"/>
      <c r="JE54" s="137"/>
      <c r="JF54" s="137"/>
      <c r="JG54" s="137"/>
      <c r="JH54" s="137"/>
      <c r="JI54" s="137"/>
      <c r="JJ54" s="137"/>
      <c r="JK54" s="137"/>
      <c r="JL54" s="137"/>
      <c r="JM54" s="137"/>
      <c r="JN54" s="137"/>
      <c r="JO54" s="137"/>
      <c r="JP54" s="137"/>
      <c r="JQ54" s="137"/>
      <c r="JR54" s="137"/>
      <c r="JS54" s="137"/>
      <c r="JT54" s="137"/>
      <c r="JU54" s="137"/>
      <c r="JV54" s="137"/>
      <c r="JW54" s="137"/>
      <c r="JX54" s="137"/>
      <c r="JY54" s="137"/>
      <c r="JZ54" s="137"/>
      <c r="KA54" s="137"/>
      <c r="KB54" s="137"/>
      <c r="KC54" s="137"/>
      <c r="KD54" s="137"/>
      <c r="KE54" s="137"/>
      <c r="KF54" s="137"/>
      <c r="KG54" s="137"/>
      <c r="KH54" s="137"/>
      <c r="KI54" s="137"/>
      <c r="KJ54" s="137"/>
      <c r="KK54" s="137"/>
      <c r="KL54" s="137"/>
      <c r="KM54" s="137"/>
      <c r="KN54" s="137"/>
      <c r="KO54" s="137"/>
      <c r="KP54" s="137"/>
      <c r="KQ54" s="137"/>
      <c r="KR54" s="137"/>
      <c r="KS54" s="137"/>
      <c r="KT54" s="137"/>
      <c r="KU54" s="137"/>
      <c r="KV54" s="137"/>
      <c r="KW54" s="137"/>
      <c r="KX54" s="137"/>
      <c r="KY54" s="137"/>
      <c r="KZ54" s="137"/>
      <c r="LA54" s="137"/>
      <c r="LB54" s="137"/>
      <c r="LC54" s="137"/>
      <c r="LD54" s="137"/>
      <c r="LE54" s="137"/>
      <c r="LF54" s="137"/>
      <c r="LG54" s="137"/>
      <c r="LH54" s="137"/>
      <c r="LI54" s="137"/>
      <c r="LJ54" s="137"/>
      <c r="LK54" s="137"/>
      <c r="LL54" s="137"/>
      <c r="LM54" s="137"/>
      <c r="LN54" s="137"/>
      <c r="LO54" s="137"/>
      <c r="LP54" s="137"/>
      <c r="LQ54" s="137"/>
      <c r="LR54" s="137"/>
      <c r="LS54" s="137"/>
      <c r="LT54" s="137"/>
      <c r="LU54" s="137"/>
      <c r="LV54" s="137"/>
      <c r="LW54" s="137"/>
      <c r="LX54" s="137"/>
      <c r="LY54" s="137"/>
      <c r="LZ54" s="137"/>
      <c r="MA54" s="137"/>
      <c r="MB54" s="137"/>
      <c r="MC54" s="137"/>
      <c r="MD54" s="137"/>
      <c r="ME54" s="137"/>
      <c r="MF54" s="137"/>
      <c r="MG54" s="137"/>
      <c r="MH54" s="137"/>
      <c r="MI54" s="137"/>
      <c r="MJ54" s="137"/>
      <c r="MK54" s="137"/>
      <c r="ML54" s="137"/>
      <c r="MM54" s="137"/>
      <c r="MN54" s="137"/>
      <c r="MO54" s="137"/>
      <c r="MP54" s="137"/>
      <c r="MQ54" s="137"/>
      <c r="MR54" s="137"/>
      <c r="MS54" s="137"/>
      <c r="MT54" s="137"/>
      <c r="MU54" s="137"/>
      <c r="MV54" s="137"/>
      <c r="MW54" s="137"/>
      <c r="MX54" s="137"/>
      <c r="MY54" s="137"/>
      <c r="MZ54" s="137"/>
      <c r="NA54" s="137"/>
      <c r="NB54" s="137"/>
      <c r="NC54" s="137"/>
      <c r="ND54" s="137"/>
      <c r="NE54" s="137"/>
      <c r="NF54" s="137"/>
      <c r="NG54" s="137"/>
      <c r="NH54" s="137"/>
      <c r="NI54" s="137"/>
      <c r="NJ54" s="137"/>
      <c r="NK54" s="137"/>
      <c r="NL54" s="137"/>
      <c r="NM54" s="137"/>
      <c r="NN54" s="137"/>
      <c r="NO54" s="137"/>
      <c r="NP54" s="137"/>
      <c r="NQ54" s="137"/>
      <c r="NR54" s="137"/>
      <c r="NS54" s="137"/>
      <c r="NT54" s="137"/>
      <c r="NU54" s="137"/>
      <c r="NV54" s="137"/>
      <c r="NW54" s="137"/>
      <c r="NX54" s="137"/>
      <c r="NY54" s="137"/>
      <c r="NZ54" s="137"/>
      <c r="OA54" s="137"/>
      <c r="OB54" s="137"/>
      <c r="OC54" s="137"/>
      <c r="OD54" s="137"/>
      <c r="OE54" s="137"/>
      <c r="OF54" s="137"/>
      <c r="OG54" s="137"/>
      <c r="OH54" s="137"/>
      <c r="OI54" s="137"/>
      <c r="OJ54" s="137"/>
      <c r="OK54" s="137"/>
      <c r="OL54" s="137"/>
      <c r="OM54" s="137"/>
      <c r="ON54" s="137"/>
      <c r="OO54" s="137"/>
      <c r="OP54" s="137"/>
      <c r="OQ54" s="137"/>
      <c r="OR54" s="137"/>
      <c r="OS54" s="137"/>
      <c r="OT54" s="137"/>
      <c r="OU54" s="137"/>
      <c r="OV54" s="137"/>
      <c r="OW54" s="137"/>
      <c r="OX54" s="137"/>
      <c r="OY54" s="137"/>
      <c r="OZ54" s="137"/>
      <c r="PA54" s="137"/>
      <c r="PB54" s="137"/>
      <c r="PC54" s="137"/>
      <c r="PD54" s="137"/>
      <c r="PE54" s="137"/>
      <c r="PF54" s="137"/>
      <c r="PG54" s="137"/>
      <c r="PH54" s="137"/>
      <c r="PI54" s="137"/>
      <c r="PJ54" s="137"/>
      <c r="PK54" s="137"/>
      <c r="PL54" s="137"/>
      <c r="PM54" s="137"/>
      <c r="PN54" s="137"/>
      <c r="PO54" s="137"/>
      <c r="PP54" s="137"/>
      <c r="PQ54" s="137"/>
      <c r="PR54" s="137"/>
      <c r="PS54" s="137"/>
      <c r="PT54" s="137"/>
      <c r="PU54" s="137"/>
      <c r="PV54" s="137"/>
      <c r="PW54" s="137"/>
      <c r="PX54" s="137"/>
      <c r="PY54" s="137"/>
      <c r="PZ54" s="137"/>
      <c r="QA54" s="137"/>
    </row>
    <row r="55" spans="1:443" s="140" customFormat="1" ht="15" x14ac:dyDescent="0.25">
      <c r="A55" s="137"/>
      <c r="B55" s="194"/>
      <c r="C55" s="7" t="s">
        <v>68</v>
      </c>
      <c r="D55" s="99">
        <v>0</v>
      </c>
      <c r="E55" s="6" t="str">
        <f>IF(D55="","No value entered",IF(NOT(ISNUMBER(D55)),"Value must be a number",IF(D55&lt;0,"Value cannot be negative",IF(D55&lt;&gt;ROUND(D55,0),"Value must be a whole number",IF(AND(SUM(D54:D70)=0,SUM(D47:D50)&lt;&gt;0,D36&lt;&gt;0),"Value cannot be 0 if internal legal services expenditure and number of lawyers is not 0",IF(SUM(D54:D70)&lt;&gt;SUM(D47:D50),"Total number of lawyers in this section must match Section 2a",""))))))</f>
        <v/>
      </c>
      <c r="F55" s="109">
        <f t="shared" si="0"/>
        <v>0</v>
      </c>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7"/>
      <c r="BW55" s="137"/>
      <c r="BX55" s="137"/>
      <c r="BY55" s="137"/>
      <c r="BZ55" s="137"/>
      <c r="CA55" s="137"/>
      <c r="CB55" s="137"/>
      <c r="CC55" s="137"/>
      <c r="CD55" s="137"/>
      <c r="CE55" s="137"/>
      <c r="CF55" s="137"/>
      <c r="CG55" s="137"/>
      <c r="CH55" s="137"/>
      <c r="CI55" s="137"/>
      <c r="CJ55" s="137"/>
      <c r="CK55" s="137"/>
      <c r="CL55" s="137"/>
      <c r="CM55" s="137"/>
      <c r="CN55" s="137"/>
      <c r="CO55" s="137"/>
      <c r="CP55" s="137"/>
      <c r="CQ55" s="137"/>
      <c r="CR55" s="137"/>
      <c r="CS55" s="137"/>
      <c r="CT55" s="137"/>
      <c r="CU55" s="137"/>
      <c r="CV55" s="137"/>
      <c r="CW55" s="137"/>
      <c r="CX55" s="137"/>
      <c r="CY55" s="137"/>
      <c r="CZ55" s="137"/>
      <c r="DA55" s="137"/>
      <c r="DB55" s="137"/>
      <c r="DC55" s="137"/>
      <c r="DD55" s="137"/>
      <c r="DE55" s="137"/>
      <c r="DF55" s="137"/>
      <c r="DG55" s="137"/>
      <c r="DH55" s="137"/>
      <c r="DI55" s="137"/>
      <c r="DJ55" s="137"/>
      <c r="DK55" s="137"/>
      <c r="DL55" s="137"/>
      <c r="DM55" s="137"/>
      <c r="DN55" s="137"/>
      <c r="DO55" s="137"/>
      <c r="DP55" s="137"/>
      <c r="DQ55" s="137"/>
      <c r="DR55" s="137"/>
      <c r="DS55" s="137"/>
      <c r="DT55" s="137"/>
      <c r="DU55" s="137"/>
      <c r="DV55" s="137"/>
      <c r="DW55" s="137"/>
      <c r="DX55" s="137"/>
      <c r="DY55" s="137"/>
      <c r="DZ55" s="137"/>
      <c r="EA55" s="137"/>
      <c r="EB55" s="137"/>
      <c r="EC55" s="137"/>
      <c r="ED55" s="137"/>
      <c r="EE55" s="137"/>
      <c r="EF55" s="137"/>
      <c r="EG55" s="137"/>
      <c r="EH55" s="137"/>
      <c r="EI55" s="137"/>
      <c r="EJ55" s="137"/>
      <c r="EK55" s="137"/>
      <c r="EL55" s="137"/>
      <c r="EM55" s="137"/>
      <c r="EN55" s="137"/>
      <c r="EO55" s="137"/>
      <c r="EP55" s="137"/>
      <c r="EQ55" s="137"/>
      <c r="ER55" s="137"/>
      <c r="ES55" s="137"/>
      <c r="ET55" s="137"/>
      <c r="EU55" s="137"/>
      <c r="EV55" s="137"/>
      <c r="EW55" s="137"/>
      <c r="EX55" s="137"/>
      <c r="EY55" s="137"/>
      <c r="EZ55" s="137"/>
      <c r="FA55" s="137"/>
      <c r="FB55" s="137"/>
      <c r="FC55" s="137"/>
      <c r="FD55" s="137"/>
      <c r="FE55" s="137"/>
      <c r="FF55" s="137"/>
      <c r="FG55" s="137"/>
      <c r="FH55" s="137"/>
      <c r="FI55" s="137"/>
      <c r="FJ55" s="137"/>
      <c r="FK55" s="137"/>
      <c r="FL55" s="137"/>
      <c r="FM55" s="137"/>
      <c r="FN55" s="137"/>
      <c r="FO55" s="137"/>
      <c r="FP55" s="137"/>
      <c r="FQ55" s="137"/>
      <c r="FR55" s="137"/>
      <c r="FS55" s="137"/>
      <c r="FT55" s="137"/>
      <c r="FU55" s="137"/>
      <c r="FV55" s="137"/>
      <c r="FW55" s="137"/>
      <c r="FX55" s="137"/>
      <c r="FY55" s="137"/>
      <c r="FZ55" s="137"/>
      <c r="GA55" s="137"/>
      <c r="GB55" s="137"/>
      <c r="GC55" s="137"/>
      <c r="GD55" s="137"/>
      <c r="GE55" s="137"/>
      <c r="GF55" s="137"/>
      <c r="GG55" s="137"/>
      <c r="GH55" s="137"/>
      <c r="GI55" s="137"/>
      <c r="GJ55" s="137"/>
      <c r="GK55" s="137"/>
      <c r="GL55" s="137"/>
      <c r="GM55" s="137"/>
      <c r="GN55" s="137"/>
      <c r="GO55" s="137"/>
      <c r="GP55" s="137"/>
      <c r="GQ55" s="137"/>
      <c r="GR55" s="137"/>
      <c r="GS55" s="137"/>
      <c r="GT55" s="137"/>
      <c r="GU55" s="137"/>
      <c r="GV55" s="137"/>
      <c r="GW55" s="137"/>
      <c r="GX55" s="137"/>
      <c r="GY55" s="137"/>
      <c r="GZ55" s="137"/>
      <c r="HA55" s="137"/>
      <c r="HB55" s="137"/>
      <c r="HC55" s="137"/>
      <c r="HD55" s="137"/>
      <c r="HE55" s="137"/>
      <c r="HF55" s="137"/>
      <c r="HG55" s="137"/>
      <c r="HH55" s="137"/>
      <c r="HI55" s="137"/>
      <c r="HJ55" s="137"/>
      <c r="HK55" s="137"/>
      <c r="HL55" s="137"/>
      <c r="HM55" s="137"/>
      <c r="HN55" s="137"/>
      <c r="HO55" s="137"/>
      <c r="HP55" s="137"/>
      <c r="HQ55" s="137"/>
      <c r="HR55" s="137"/>
      <c r="HS55" s="137"/>
      <c r="HT55" s="137"/>
      <c r="HU55" s="137"/>
      <c r="HV55" s="137"/>
      <c r="HW55" s="137"/>
      <c r="HX55" s="137"/>
      <c r="HY55" s="137"/>
      <c r="HZ55" s="137"/>
      <c r="IA55" s="137"/>
      <c r="IB55" s="137"/>
      <c r="IC55" s="137"/>
      <c r="ID55" s="137"/>
      <c r="IE55" s="137"/>
      <c r="IF55" s="137"/>
      <c r="IG55" s="137"/>
      <c r="IH55" s="137"/>
      <c r="II55" s="137"/>
      <c r="IJ55" s="137"/>
      <c r="IK55" s="137"/>
      <c r="IL55" s="137"/>
      <c r="IM55" s="137"/>
      <c r="IN55" s="137"/>
      <c r="IO55" s="137"/>
      <c r="IP55" s="137"/>
      <c r="IQ55" s="137"/>
      <c r="IR55" s="137"/>
      <c r="IS55" s="137"/>
      <c r="IT55" s="137"/>
      <c r="IU55" s="137"/>
      <c r="IV55" s="137"/>
      <c r="IW55" s="137"/>
      <c r="IX55" s="137"/>
      <c r="IY55" s="137"/>
      <c r="IZ55" s="137"/>
      <c r="JA55" s="137"/>
      <c r="JB55" s="137"/>
      <c r="JC55" s="137"/>
      <c r="JD55" s="137"/>
      <c r="JE55" s="137"/>
      <c r="JF55" s="137"/>
      <c r="JG55" s="137"/>
      <c r="JH55" s="137"/>
      <c r="JI55" s="137"/>
      <c r="JJ55" s="137"/>
      <c r="JK55" s="137"/>
      <c r="JL55" s="137"/>
      <c r="JM55" s="137"/>
      <c r="JN55" s="137"/>
      <c r="JO55" s="137"/>
      <c r="JP55" s="137"/>
      <c r="JQ55" s="137"/>
      <c r="JR55" s="137"/>
      <c r="JS55" s="137"/>
      <c r="JT55" s="137"/>
      <c r="JU55" s="137"/>
      <c r="JV55" s="137"/>
      <c r="JW55" s="137"/>
      <c r="JX55" s="137"/>
      <c r="JY55" s="137"/>
      <c r="JZ55" s="137"/>
      <c r="KA55" s="137"/>
      <c r="KB55" s="137"/>
      <c r="KC55" s="137"/>
      <c r="KD55" s="137"/>
      <c r="KE55" s="137"/>
      <c r="KF55" s="137"/>
      <c r="KG55" s="137"/>
      <c r="KH55" s="137"/>
      <c r="KI55" s="137"/>
      <c r="KJ55" s="137"/>
      <c r="KK55" s="137"/>
      <c r="KL55" s="137"/>
      <c r="KM55" s="137"/>
      <c r="KN55" s="137"/>
      <c r="KO55" s="137"/>
      <c r="KP55" s="137"/>
      <c r="KQ55" s="137"/>
      <c r="KR55" s="137"/>
      <c r="KS55" s="137"/>
      <c r="KT55" s="137"/>
      <c r="KU55" s="137"/>
      <c r="KV55" s="137"/>
      <c r="KW55" s="137"/>
      <c r="KX55" s="137"/>
      <c r="KY55" s="137"/>
      <c r="KZ55" s="137"/>
      <c r="LA55" s="137"/>
      <c r="LB55" s="137"/>
      <c r="LC55" s="137"/>
      <c r="LD55" s="137"/>
      <c r="LE55" s="137"/>
      <c r="LF55" s="137"/>
      <c r="LG55" s="137"/>
      <c r="LH55" s="137"/>
      <c r="LI55" s="137"/>
      <c r="LJ55" s="137"/>
      <c r="LK55" s="137"/>
      <c r="LL55" s="137"/>
      <c r="LM55" s="137"/>
      <c r="LN55" s="137"/>
      <c r="LO55" s="137"/>
      <c r="LP55" s="137"/>
      <c r="LQ55" s="137"/>
      <c r="LR55" s="137"/>
      <c r="LS55" s="137"/>
      <c r="LT55" s="137"/>
      <c r="LU55" s="137"/>
      <c r="LV55" s="137"/>
      <c r="LW55" s="137"/>
      <c r="LX55" s="137"/>
      <c r="LY55" s="137"/>
      <c r="LZ55" s="137"/>
      <c r="MA55" s="137"/>
      <c r="MB55" s="137"/>
      <c r="MC55" s="137"/>
      <c r="MD55" s="137"/>
      <c r="ME55" s="137"/>
      <c r="MF55" s="137"/>
      <c r="MG55" s="137"/>
      <c r="MH55" s="137"/>
      <c r="MI55" s="137"/>
      <c r="MJ55" s="137"/>
      <c r="MK55" s="137"/>
      <c r="ML55" s="137"/>
      <c r="MM55" s="137"/>
      <c r="MN55" s="137"/>
      <c r="MO55" s="137"/>
      <c r="MP55" s="137"/>
      <c r="MQ55" s="137"/>
      <c r="MR55" s="137"/>
      <c r="MS55" s="137"/>
      <c r="MT55" s="137"/>
      <c r="MU55" s="137"/>
      <c r="MV55" s="137"/>
      <c r="MW55" s="137"/>
      <c r="MX55" s="137"/>
      <c r="MY55" s="137"/>
      <c r="MZ55" s="137"/>
      <c r="NA55" s="137"/>
      <c r="NB55" s="137"/>
      <c r="NC55" s="137"/>
      <c r="ND55" s="137"/>
      <c r="NE55" s="137"/>
      <c r="NF55" s="137"/>
      <c r="NG55" s="137"/>
      <c r="NH55" s="137"/>
      <c r="NI55" s="137"/>
      <c r="NJ55" s="137"/>
      <c r="NK55" s="137"/>
      <c r="NL55" s="137"/>
      <c r="NM55" s="137"/>
      <c r="NN55" s="137"/>
      <c r="NO55" s="137"/>
      <c r="NP55" s="137"/>
      <c r="NQ55" s="137"/>
      <c r="NR55" s="137"/>
      <c r="NS55" s="137"/>
      <c r="NT55" s="137"/>
      <c r="NU55" s="137"/>
      <c r="NV55" s="137"/>
      <c r="NW55" s="137"/>
      <c r="NX55" s="137"/>
      <c r="NY55" s="137"/>
      <c r="NZ55" s="137"/>
      <c r="OA55" s="137"/>
      <c r="OB55" s="137"/>
      <c r="OC55" s="137"/>
      <c r="OD55" s="137"/>
      <c r="OE55" s="137"/>
      <c r="OF55" s="137"/>
      <c r="OG55" s="137"/>
      <c r="OH55" s="137"/>
      <c r="OI55" s="137"/>
      <c r="OJ55" s="137"/>
      <c r="OK55" s="137"/>
      <c r="OL55" s="137"/>
      <c r="OM55" s="137"/>
      <c r="ON55" s="137"/>
      <c r="OO55" s="137"/>
      <c r="OP55" s="137"/>
      <c r="OQ55" s="137"/>
      <c r="OR55" s="137"/>
      <c r="OS55" s="137"/>
      <c r="OT55" s="137"/>
      <c r="OU55" s="137"/>
      <c r="OV55" s="137"/>
      <c r="OW55" s="137"/>
      <c r="OX55" s="137"/>
      <c r="OY55" s="137"/>
      <c r="OZ55" s="137"/>
      <c r="PA55" s="137"/>
      <c r="PB55" s="137"/>
      <c r="PC55" s="137"/>
      <c r="PD55" s="137"/>
      <c r="PE55" s="137"/>
      <c r="PF55" s="137"/>
      <c r="PG55" s="137"/>
      <c r="PH55" s="137"/>
      <c r="PI55" s="137"/>
      <c r="PJ55" s="137"/>
      <c r="PK55" s="137"/>
      <c r="PL55" s="137"/>
      <c r="PM55" s="137"/>
      <c r="PN55" s="137"/>
      <c r="PO55" s="137"/>
      <c r="PP55" s="137"/>
      <c r="PQ55" s="137"/>
      <c r="PR55" s="137"/>
      <c r="PS55" s="137"/>
      <c r="PT55" s="137"/>
      <c r="PU55" s="137"/>
      <c r="PV55" s="137"/>
      <c r="PW55" s="137"/>
      <c r="PX55" s="137"/>
      <c r="PY55" s="137"/>
      <c r="PZ55" s="137"/>
      <c r="QA55" s="137"/>
    </row>
    <row r="56" spans="1:443" s="140" customFormat="1" ht="15" x14ac:dyDescent="0.25">
      <c r="A56" s="137"/>
      <c r="B56" s="194"/>
      <c r="C56" s="7" t="s">
        <v>69</v>
      </c>
      <c r="D56" s="99">
        <v>1</v>
      </c>
      <c r="E56" s="6" t="str">
        <f>IF(D56="","No value entered",IF(NOT(ISNUMBER(D56)),"Value must be a number",IF(D56&lt;0,"Value cannot be negative",IF(D56&lt;&gt;ROUND(D56,0),"Value must be a whole number",IF(AND(SUM(D54:D70)=0,SUM(D47:D50)&lt;&gt;0,D36&lt;&gt;0),"Value cannot be 0 if internal legal services expenditure and number of lawyers is not 0",IF(SUM(D54:D70)&lt;&gt;SUM(D47:D50),"Total number of lawyers in this section must match Section 2a",""))))))</f>
        <v/>
      </c>
      <c r="F56" s="109">
        <f t="shared" si="0"/>
        <v>0</v>
      </c>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7"/>
      <c r="BR56" s="137"/>
      <c r="BS56" s="137"/>
      <c r="BT56" s="137"/>
      <c r="BU56" s="137"/>
      <c r="BV56" s="137"/>
      <c r="BW56" s="137"/>
      <c r="BX56" s="137"/>
      <c r="BY56" s="137"/>
      <c r="BZ56" s="137"/>
      <c r="CA56" s="137"/>
      <c r="CB56" s="137"/>
      <c r="CC56" s="137"/>
      <c r="CD56" s="137"/>
      <c r="CE56" s="137"/>
      <c r="CF56" s="137"/>
      <c r="CG56" s="137"/>
      <c r="CH56" s="137"/>
      <c r="CI56" s="137"/>
      <c r="CJ56" s="137"/>
      <c r="CK56" s="137"/>
      <c r="CL56" s="137"/>
      <c r="CM56" s="137"/>
      <c r="CN56" s="137"/>
      <c r="CO56" s="137"/>
      <c r="CP56" s="137"/>
      <c r="CQ56" s="137"/>
      <c r="CR56" s="137"/>
      <c r="CS56" s="137"/>
      <c r="CT56" s="137"/>
      <c r="CU56" s="137"/>
      <c r="CV56" s="137"/>
      <c r="CW56" s="137"/>
      <c r="CX56" s="137"/>
      <c r="CY56" s="137"/>
      <c r="CZ56" s="137"/>
      <c r="DA56" s="137"/>
      <c r="DB56" s="137"/>
      <c r="DC56" s="137"/>
      <c r="DD56" s="137"/>
      <c r="DE56" s="137"/>
      <c r="DF56" s="137"/>
      <c r="DG56" s="137"/>
      <c r="DH56" s="137"/>
      <c r="DI56" s="137"/>
      <c r="DJ56" s="137"/>
      <c r="DK56" s="137"/>
      <c r="DL56" s="137"/>
      <c r="DM56" s="137"/>
      <c r="DN56" s="137"/>
      <c r="DO56" s="137"/>
      <c r="DP56" s="137"/>
      <c r="DQ56" s="137"/>
      <c r="DR56" s="137"/>
      <c r="DS56" s="137"/>
      <c r="DT56" s="137"/>
      <c r="DU56" s="137"/>
      <c r="DV56" s="137"/>
      <c r="DW56" s="137"/>
      <c r="DX56" s="137"/>
      <c r="DY56" s="137"/>
      <c r="DZ56" s="137"/>
      <c r="EA56" s="137"/>
      <c r="EB56" s="137"/>
      <c r="EC56" s="137"/>
      <c r="ED56" s="137"/>
      <c r="EE56" s="137"/>
      <c r="EF56" s="137"/>
      <c r="EG56" s="137"/>
      <c r="EH56" s="137"/>
      <c r="EI56" s="137"/>
      <c r="EJ56" s="137"/>
      <c r="EK56" s="137"/>
      <c r="EL56" s="137"/>
      <c r="EM56" s="137"/>
      <c r="EN56" s="137"/>
      <c r="EO56" s="137"/>
      <c r="EP56" s="137"/>
      <c r="EQ56" s="137"/>
      <c r="ER56" s="137"/>
      <c r="ES56" s="137"/>
      <c r="ET56" s="137"/>
      <c r="EU56" s="137"/>
      <c r="EV56" s="137"/>
      <c r="EW56" s="137"/>
      <c r="EX56" s="137"/>
      <c r="EY56" s="137"/>
      <c r="EZ56" s="137"/>
      <c r="FA56" s="137"/>
      <c r="FB56" s="137"/>
      <c r="FC56" s="137"/>
      <c r="FD56" s="137"/>
      <c r="FE56" s="137"/>
      <c r="FF56" s="137"/>
      <c r="FG56" s="137"/>
      <c r="FH56" s="137"/>
      <c r="FI56" s="137"/>
      <c r="FJ56" s="137"/>
      <c r="FK56" s="137"/>
      <c r="FL56" s="137"/>
      <c r="FM56" s="137"/>
      <c r="FN56" s="137"/>
      <c r="FO56" s="137"/>
      <c r="FP56" s="137"/>
      <c r="FQ56" s="137"/>
      <c r="FR56" s="137"/>
      <c r="FS56" s="137"/>
      <c r="FT56" s="137"/>
      <c r="FU56" s="137"/>
      <c r="FV56" s="137"/>
      <c r="FW56" s="137"/>
      <c r="FX56" s="137"/>
      <c r="FY56" s="137"/>
      <c r="FZ56" s="137"/>
      <c r="GA56" s="137"/>
      <c r="GB56" s="137"/>
      <c r="GC56" s="137"/>
      <c r="GD56" s="137"/>
      <c r="GE56" s="137"/>
      <c r="GF56" s="137"/>
      <c r="GG56" s="137"/>
      <c r="GH56" s="137"/>
      <c r="GI56" s="137"/>
      <c r="GJ56" s="137"/>
      <c r="GK56" s="137"/>
      <c r="GL56" s="137"/>
      <c r="GM56" s="137"/>
      <c r="GN56" s="137"/>
      <c r="GO56" s="137"/>
      <c r="GP56" s="137"/>
      <c r="GQ56" s="137"/>
      <c r="GR56" s="137"/>
      <c r="GS56" s="137"/>
      <c r="GT56" s="137"/>
      <c r="GU56" s="137"/>
      <c r="GV56" s="137"/>
      <c r="GW56" s="137"/>
      <c r="GX56" s="137"/>
      <c r="GY56" s="137"/>
      <c r="GZ56" s="137"/>
      <c r="HA56" s="137"/>
      <c r="HB56" s="137"/>
      <c r="HC56" s="137"/>
      <c r="HD56" s="137"/>
      <c r="HE56" s="137"/>
      <c r="HF56" s="137"/>
      <c r="HG56" s="137"/>
      <c r="HH56" s="137"/>
      <c r="HI56" s="137"/>
      <c r="HJ56" s="137"/>
      <c r="HK56" s="137"/>
      <c r="HL56" s="137"/>
      <c r="HM56" s="137"/>
      <c r="HN56" s="137"/>
      <c r="HO56" s="137"/>
      <c r="HP56" s="137"/>
      <c r="HQ56" s="137"/>
      <c r="HR56" s="137"/>
      <c r="HS56" s="137"/>
      <c r="HT56" s="137"/>
      <c r="HU56" s="137"/>
      <c r="HV56" s="137"/>
      <c r="HW56" s="137"/>
      <c r="HX56" s="137"/>
      <c r="HY56" s="137"/>
      <c r="HZ56" s="137"/>
      <c r="IA56" s="137"/>
      <c r="IB56" s="137"/>
      <c r="IC56" s="137"/>
      <c r="ID56" s="137"/>
      <c r="IE56" s="137"/>
      <c r="IF56" s="137"/>
      <c r="IG56" s="137"/>
      <c r="IH56" s="137"/>
      <c r="II56" s="137"/>
      <c r="IJ56" s="137"/>
      <c r="IK56" s="137"/>
      <c r="IL56" s="137"/>
      <c r="IM56" s="137"/>
      <c r="IN56" s="137"/>
      <c r="IO56" s="137"/>
      <c r="IP56" s="137"/>
      <c r="IQ56" s="137"/>
      <c r="IR56" s="137"/>
      <c r="IS56" s="137"/>
      <c r="IT56" s="137"/>
      <c r="IU56" s="137"/>
      <c r="IV56" s="137"/>
      <c r="IW56" s="137"/>
      <c r="IX56" s="137"/>
      <c r="IY56" s="137"/>
      <c r="IZ56" s="137"/>
      <c r="JA56" s="137"/>
      <c r="JB56" s="137"/>
      <c r="JC56" s="137"/>
      <c r="JD56" s="137"/>
      <c r="JE56" s="137"/>
      <c r="JF56" s="137"/>
      <c r="JG56" s="137"/>
      <c r="JH56" s="137"/>
      <c r="JI56" s="137"/>
      <c r="JJ56" s="137"/>
      <c r="JK56" s="137"/>
      <c r="JL56" s="137"/>
      <c r="JM56" s="137"/>
      <c r="JN56" s="137"/>
      <c r="JO56" s="137"/>
      <c r="JP56" s="137"/>
      <c r="JQ56" s="137"/>
      <c r="JR56" s="137"/>
      <c r="JS56" s="137"/>
      <c r="JT56" s="137"/>
      <c r="JU56" s="137"/>
      <c r="JV56" s="137"/>
      <c r="JW56" s="137"/>
      <c r="JX56" s="137"/>
      <c r="JY56" s="137"/>
      <c r="JZ56" s="137"/>
      <c r="KA56" s="137"/>
      <c r="KB56" s="137"/>
      <c r="KC56" s="137"/>
      <c r="KD56" s="137"/>
      <c r="KE56" s="137"/>
      <c r="KF56" s="137"/>
      <c r="KG56" s="137"/>
      <c r="KH56" s="137"/>
      <c r="KI56" s="137"/>
      <c r="KJ56" s="137"/>
      <c r="KK56" s="137"/>
      <c r="KL56" s="137"/>
      <c r="KM56" s="137"/>
      <c r="KN56" s="137"/>
      <c r="KO56" s="137"/>
      <c r="KP56" s="137"/>
      <c r="KQ56" s="137"/>
      <c r="KR56" s="137"/>
      <c r="KS56" s="137"/>
      <c r="KT56" s="137"/>
      <c r="KU56" s="137"/>
      <c r="KV56" s="137"/>
      <c r="KW56" s="137"/>
      <c r="KX56" s="137"/>
      <c r="KY56" s="137"/>
      <c r="KZ56" s="137"/>
      <c r="LA56" s="137"/>
      <c r="LB56" s="137"/>
      <c r="LC56" s="137"/>
      <c r="LD56" s="137"/>
      <c r="LE56" s="137"/>
      <c r="LF56" s="137"/>
      <c r="LG56" s="137"/>
      <c r="LH56" s="137"/>
      <c r="LI56" s="137"/>
      <c r="LJ56" s="137"/>
      <c r="LK56" s="137"/>
      <c r="LL56" s="137"/>
      <c r="LM56" s="137"/>
      <c r="LN56" s="137"/>
      <c r="LO56" s="137"/>
      <c r="LP56" s="137"/>
      <c r="LQ56" s="137"/>
      <c r="LR56" s="137"/>
      <c r="LS56" s="137"/>
      <c r="LT56" s="137"/>
      <c r="LU56" s="137"/>
      <c r="LV56" s="137"/>
      <c r="LW56" s="137"/>
      <c r="LX56" s="137"/>
      <c r="LY56" s="137"/>
      <c r="LZ56" s="137"/>
      <c r="MA56" s="137"/>
      <c r="MB56" s="137"/>
      <c r="MC56" s="137"/>
      <c r="MD56" s="137"/>
      <c r="ME56" s="137"/>
      <c r="MF56" s="137"/>
      <c r="MG56" s="137"/>
      <c r="MH56" s="137"/>
      <c r="MI56" s="137"/>
      <c r="MJ56" s="137"/>
      <c r="MK56" s="137"/>
      <c r="ML56" s="137"/>
      <c r="MM56" s="137"/>
      <c r="MN56" s="137"/>
      <c r="MO56" s="137"/>
      <c r="MP56" s="137"/>
      <c r="MQ56" s="137"/>
      <c r="MR56" s="137"/>
      <c r="MS56" s="137"/>
      <c r="MT56" s="137"/>
      <c r="MU56" s="137"/>
      <c r="MV56" s="137"/>
      <c r="MW56" s="137"/>
      <c r="MX56" s="137"/>
      <c r="MY56" s="137"/>
      <c r="MZ56" s="137"/>
      <c r="NA56" s="137"/>
      <c r="NB56" s="137"/>
      <c r="NC56" s="137"/>
      <c r="ND56" s="137"/>
      <c r="NE56" s="137"/>
      <c r="NF56" s="137"/>
      <c r="NG56" s="137"/>
      <c r="NH56" s="137"/>
      <c r="NI56" s="137"/>
      <c r="NJ56" s="137"/>
      <c r="NK56" s="137"/>
      <c r="NL56" s="137"/>
      <c r="NM56" s="137"/>
      <c r="NN56" s="137"/>
      <c r="NO56" s="137"/>
      <c r="NP56" s="137"/>
      <c r="NQ56" s="137"/>
      <c r="NR56" s="137"/>
      <c r="NS56" s="137"/>
      <c r="NT56" s="137"/>
      <c r="NU56" s="137"/>
      <c r="NV56" s="137"/>
      <c r="NW56" s="137"/>
      <c r="NX56" s="137"/>
      <c r="NY56" s="137"/>
      <c r="NZ56" s="137"/>
      <c r="OA56" s="137"/>
      <c r="OB56" s="137"/>
      <c r="OC56" s="137"/>
      <c r="OD56" s="137"/>
      <c r="OE56" s="137"/>
      <c r="OF56" s="137"/>
      <c r="OG56" s="137"/>
      <c r="OH56" s="137"/>
      <c r="OI56" s="137"/>
      <c r="OJ56" s="137"/>
      <c r="OK56" s="137"/>
      <c r="OL56" s="137"/>
      <c r="OM56" s="137"/>
      <c r="ON56" s="137"/>
      <c r="OO56" s="137"/>
      <c r="OP56" s="137"/>
      <c r="OQ56" s="137"/>
      <c r="OR56" s="137"/>
      <c r="OS56" s="137"/>
      <c r="OT56" s="137"/>
      <c r="OU56" s="137"/>
      <c r="OV56" s="137"/>
      <c r="OW56" s="137"/>
      <c r="OX56" s="137"/>
      <c r="OY56" s="137"/>
      <c r="OZ56" s="137"/>
      <c r="PA56" s="137"/>
      <c r="PB56" s="137"/>
      <c r="PC56" s="137"/>
      <c r="PD56" s="137"/>
      <c r="PE56" s="137"/>
      <c r="PF56" s="137"/>
      <c r="PG56" s="137"/>
      <c r="PH56" s="137"/>
      <c r="PI56" s="137"/>
      <c r="PJ56" s="137"/>
      <c r="PK56" s="137"/>
      <c r="PL56" s="137"/>
      <c r="PM56" s="137"/>
      <c r="PN56" s="137"/>
      <c r="PO56" s="137"/>
      <c r="PP56" s="137"/>
      <c r="PQ56" s="137"/>
      <c r="PR56" s="137"/>
      <c r="PS56" s="137"/>
      <c r="PT56" s="137"/>
      <c r="PU56" s="137"/>
      <c r="PV56" s="137"/>
      <c r="PW56" s="137"/>
      <c r="PX56" s="137"/>
      <c r="PY56" s="137"/>
      <c r="PZ56" s="137"/>
      <c r="QA56" s="137"/>
    </row>
    <row r="57" spans="1:443" s="140" customFormat="1" ht="15" x14ac:dyDescent="0.25">
      <c r="A57" s="137"/>
      <c r="B57" s="194"/>
      <c r="C57" s="7" t="s">
        <v>70</v>
      </c>
      <c r="D57" s="99">
        <v>0</v>
      </c>
      <c r="E57" s="6" t="str">
        <f>IF(D57="","No value entered",IF(NOT(ISNUMBER(D57)),"Value must be a number",IF(D57&lt;0,"Value cannot be negative",IF(D57&lt;&gt;ROUND(D57,0),"Value must be a whole number",IF(AND(SUM(D54:D70)=0,SUM(D47:D50)&lt;&gt;0,D36&lt;&gt;0),"Value cannot be 0 if internal legal services expenditure and number of lawyers is not 0",IF(SUM(D54:D70)&lt;&gt;SUM(D47:D50),"Total number of lawyers in this section must match Section 2a",""))))))</f>
        <v/>
      </c>
      <c r="F57" s="109">
        <f t="shared" si="0"/>
        <v>0</v>
      </c>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7"/>
      <c r="BR57" s="137"/>
      <c r="BS57" s="137"/>
      <c r="BT57" s="137"/>
      <c r="BU57" s="137"/>
      <c r="BV57" s="137"/>
      <c r="BW57" s="137"/>
      <c r="BX57" s="137"/>
      <c r="BY57" s="137"/>
      <c r="BZ57" s="137"/>
      <c r="CA57" s="137"/>
      <c r="CB57" s="137"/>
      <c r="CC57" s="137"/>
      <c r="CD57" s="137"/>
      <c r="CE57" s="137"/>
      <c r="CF57" s="137"/>
      <c r="CG57" s="137"/>
      <c r="CH57" s="137"/>
      <c r="CI57" s="137"/>
      <c r="CJ57" s="137"/>
      <c r="CK57" s="137"/>
      <c r="CL57" s="137"/>
      <c r="CM57" s="137"/>
      <c r="CN57" s="137"/>
      <c r="CO57" s="137"/>
      <c r="CP57" s="137"/>
      <c r="CQ57" s="137"/>
      <c r="CR57" s="137"/>
      <c r="CS57" s="137"/>
      <c r="CT57" s="137"/>
      <c r="CU57" s="137"/>
      <c r="CV57" s="137"/>
      <c r="CW57" s="137"/>
      <c r="CX57" s="137"/>
      <c r="CY57" s="137"/>
      <c r="CZ57" s="137"/>
      <c r="DA57" s="137"/>
      <c r="DB57" s="137"/>
      <c r="DC57" s="137"/>
      <c r="DD57" s="137"/>
      <c r="DE57" s="137"/>
      <c r="DF57" s="137"/>
      <c r="DG57" s="137"/>
      <c r="DH57" s="137"/>
      <c r="DI57" s="137"/>
      <c r="DJ57" s="137"/>
      <c r="DK57" s="137"/>
      <c r="DL57" s="137"/>
      <c r="DM57" s="137"/>
      <c r="DN57" s="137"/>
      <c r="DO57" s="137"/>
      <c r="DP57" s="137"/>
      <c r="DQ57" s="137"/>
      <c r="DR57" s="137"/>
      <c r="DS57" s="137"/>
      <c r="DT57" s="137"/>
      <c r="DU57" s="137"/>
      <c r="DV57" s="137"/>
      <c r="DW57" s="137"/>
      <c r="DX57" s="137"/>
      <c r="DY57" s="137"/>
      <c r="DZ57" s="137"/>
      <c r="EA57" s="137"/>
      <c r="EB57" s="137"/>
      <c r="EC57" s="137"/>
      <c r="ED57" s="137"/>
      <c r="EE57" s="137"/>
      <c r="EF57" s="137"/>
      <c r="EG57" s="137"/>
      <c r="EH57" s="137"/>
      <c r="EI57" s="137"/>
      <c r="EJ57" s="137"/>
      <c r="EK57" s="137"/>
      <c r="EL57" s="137"/>
      <c r="EM57" s="137"/>
      <c r="EN57" s="137"/>
      <c r="EO57" s="137"/>
      <c r="EP57" s="137"/>
      <c r="EQ57" s="137"/>
      <c r="ER57" s="137"/>
      <c r="ES57" s="137"/>
      <c r="ET57" s="137"/>
      <c r="EU57" s="137"/>
      <c r="EV57" s="137"/>
      <c r="EW57" s="137"/>
      <c r="EX57" s="137"/>
      <c r="EY57" s="137"/>
      <c r="EZ57" s="137"/>
      <c r="FA57" s="137"/>
      <c r="FB57" s="137"/>
      <c r="FC57" s="137"/>
      <c r="FD57" s="137"/>
      <c r="FE57" s="137"/>
      <c r="FF57" s="137"/>
      <c r="FG57" s="137"/>
      <c r="FH57" s="137"/>
      <c r="FI57" s="137"/>
      <c r="FJ57" s="137"/>
      <c r="FK57" s="137"/>
      <c r="FL57" s="137"/>
      <c r="FM57" s="137"/>
      <c r="FN57" s="137"/>
      <c r="FO57" s="137"/>
      <c r="FP57" s="137"/>
      <c r="FQ57" s="137"/>
      <c r="FR57" s="137"/>
      <c r="FS57" s="137"/>
      <c r="FT57" s="137"/>
      <c r="FU57" s="137"/>
      <c r="FV57" s="137"/>
      <c r="FW57" s="137"/>
      <c r="FX57" s="137"/>
      <c r="FY57" s="137"/>
      <c r="FZ57" s="137"/>
      <c r="GA57" s="137"/>
      <c r="GB57" s="137"/>
      <c r="GC57" s="137"/>
      <c r="GD57" s="137"/>
      <c r="GE57" s="137"/>
      <c r="GF57" s="137"/>
      <c r="GG57" s="137"/>
      <c r="GH57" s="137"/>
      <c r="GI57" s="137"/>
      <c r="GJ57" s="137"/>
      <c r="GK57" s="137"/>
      <c r="GL57" s="137"/>
      <c r="GM57" s="137"/>
      <c r="GN57" s="137"/>
      <c r="GO57" s="137"/>
      <c r="GP57" s="137"/>
      <c r="GQ57" s="137"/>
      <c r="GR57" s="137"/>
      <c r="GS57" s="137"/>
      <c r="GT57" s="137"/>
      <c r="GU57" s="137"/>
      <c r="GV57" s="137"/>
      <c r="GW57" s="137"/>
      <c r="GX57" s="137"/>
      <c r="GY57" s="137"/>
      <c r="GZ57" s="137"/>
      <c r="HA57" s="137"/>
      <c r="HB57" s="137"/>
      <c r="HC57" s="137"/>
      <c r="HD57" s="137"/>
      <c r="HE57" s="137"/>
      <c r="HF57" s="137"/>
      <c r="HG57" s="137"/>
      <c r="HH57" s="137"/>
      <c r="HI57" s="137"/>
      <c r="HJ57" s="137"/>
      <c r="HK57" s="137"/>
      <c r="HL57" s="137"/>
      <c r="HM57" s="137"/>
      <c r="HN57" s="137"/>
      <c r="HO57" s="137"/>
      <c r="HP57" s="137"/>
      <c r="HQ57" s="137"/>
      <c r="HR57" s="137"/>
      <c r="HS57" s="137"/>
      <c r="HT57" s="137"/>
      <c r="HU57" s="137"/>
      <c r="HV57" s="137"/>
      <c r="HW57" s="137"/>
      <c r="HX57" s="137"/>
      <c r="HY57" s="137"/>
      <c r="HZ57" s="137"/>
      <c r="IA57" s="137"/>
      <c r="IB57" s="137"/>
      <c r="IC57" s="137"/>
      <c r="ID57" s="137"/>
      <c r="IE57" s="137"/>
      <c r="IF57" s="137"/>
      <c r="IG57" s="137"/>
      <c r="IH57" s="137"/>
      <c r="II57" s="137"/>
      <c r="IJ57" s="137"/>
      <c r="IK57" s="137"/>
      <c r="IL57" s="137"/>
      <c r="IM57" s="137"/>
      <c r="IN57" s="137"/>
      <c r="IO57" s="137"/>
      <c r="IP57" s="137"/>
      <c r="IQ57" s="137"/>
      <c r="IR57" s="137"/>
      <c r="IS57" s="137"/>
      <c r="IT57" s="137"/>
      <c r="IU57" s="137"/>
      <c r="IV57" s="137"/>
      <c r="IW57" s="137"/>
      <c r="IX57" s="137"/>
      <c r="IY57" s="137"/>
      <c r="IZ57" s="137"/>
      <c r="JA57" s="137"/>
      <c r="JB57" s="137"/>
      <c r="JC57" s="137"/>
      <c r="JD57" s="137"/>
      <c r="JE57" s="137"/>
      <c r="JF57" s="137"/>
      <c r="JG57" s="137"/>
      <c r="JH57" s="137"/>
      <c r="JI57" s="137"/>
      <c r="JJ57" s="137"/>
      <c r="JK57" s="137"/>
      <c r="JL57" s="137"/>
      <c r="JM57" s="137"/>
      <c r="JN57" s="137"/>
      <c r="JO57" s="137"/>
      <c r="JP57" s="137"/>
      <c r="JQ57" s="137"/>
      <c r="JR57" s="137"/>
      <c r="JS57" s="137"/>
      <c r="JT57" s="137"/>
      <c r="JU57" s="137"/>
      <c r="JV57" s="137"/>
      <c r="JW57" s="137"/>
      <c r="JX57" s="137"/>
      <c r="JY57" s="137"/>
      <c r="JZ57" s="137"/>
      <c r="KA57" s="137"/>
      <c r="KB57" s="137"/>
      <c r="KC57" s="137"/>
      <c r="KD57" s="137"/>
      <c r="KE57" s="137"/>
      <c r="KF57" s="137"/>
      <c r="KG57" s="137"/>
      <c r="KH57" s="137"/>
      <c r="KI57" s="137"/>
      <c r="KJ57" s="137"/>
      <c r="KK57" s="137"/>
      <c r="KL57" s="137"/>
      <c r="KM57" s="137"/>
      <c r="KN57" s="137"/>
      <c r="KO57" s="137"/>
      <c r="KP57" s="137"/>
      <c r="KQ57" s="137"/>
      <c r="KR57" s="137"/>
      <c r="KS57" s="137"/>
      <c r="KT57" s="137"/>
      <c r="KU57" s="137"/>
      <c r="KV57" s="137"/>
      <c r="KW57" s="137"/>
      <c r="KX57" s="137"/>
      <c r="KY57" s="137"/>
      <c r="KZ57" s="137"/>
      <c r="LA57" s="137"/>
      <c r="LB57" s="137"/>
      <c r="LC57" s="137"/>
      <c r="LD57" s="137"/>
      <c r="LE57" s="137"/>
      <c r="LF57" s="137"/>
      <c r="LG57" s="137"/>
      <c r="LH57" s="137"/>
      <c r="LI57" s="137"/>
      <c r="LJ57" s="137"/>
      <c r="LK57" s="137"/>
      <c r="LL57" s="137"/>
      <c r="LM57" s="137"/>
      <c r="LN57" s="137"/>
      <c r="LO57" s="137"/>
      <c r="LP57" s="137"/>
      <c r="LQ57" s="137"/>
      <c r="LR57" s="137"/>
      <c r="LS57" s="137"/>
      <c r="LT57" s="137"/>
      <c r="LU57" s="137"/>
      <c r="LV57" s="137"/>
      <c r="LW57" s="137"/>
      <c r="LX57" s="137"/>
      <c r="LY57" s="137"/>
      <c r="LZ57" s="137"/>
      <c r="MA57" s="137"/>
      <c r="MB57" s="137"/>
      <c r="MC57" s="137"/>
      <c r="MD57" s="137"/>
      <c r="ME57" s="137"/>
      <c r="MF57" s="137"/>
      <c r="MG57" s="137"/>
      <c r="MH57" s="137"/>
      <c r="MI57" s="137"/>
      <c r="MJ57" s="137"/>
      <c r="MK57" s="137"/>
      <c r="ML57" s="137"/>
      <c r="MM57" s="137"/>
      <c r="MN57" s="137"/>
      <c r="MO57" s="137"/>
      <c r="MP57" s="137"/>
      <c r="MQ57" s="137"/>
      <c r="MR57" s="137"/>
      <c r="MS57" s="137"/>
      <c r="MT57" s="137"/>
      <c r="MU57" s="137"/>
      <c r="MV57" s="137"/>
      <c r="MW57" s="137"/>
      <c r="MX57" s="137"/>
      <c r="MY57" s="137"/>
      <c r="MZ57" s="137"/>
      <c r="NA57" s="137"/>
      <c r="NB57" s="137"/>
      <c r="NC57" s="137"/>
      <c r="ND57" s="137"/>
      <c r="NE57" s="137"/>
      <c r="NF57" s="137"/>
      <c r="NG57" s="137"/>
      <c r="NH57" s="137"/>
      <c r="NI57" s="137"/>
      <c r="NJ57" s="137"/>
      <c r="NK57" s="137"/>
      <c r="NL57" s="137"/>
      <c r="NM57" s="137"/>
      <c r="NN57" s="137"/>
      <c r="NO57" s="137"/>
      <c r="NP57" s="137"/>
      <c r="NQ57" s="137"/>
      <c r="NR57" s="137"/>
      <c r="NS57" s="137"/>
      <c r="NT57" s="137"/>
      <c r="NU57" s="137"/>
      <c r="NV57" s="137"/>
      <c r="NW57" s="137"/>
      <c r="NX57" s="137"/>
      <c r="NY57" s="137"/>
      <c r="NZ57" s="137"/>
      <c r="OA57" s="137"/>
      <c r="OB57" s="137"/>
      <c r="OC57" s="137"/>
      <c r="OD57" s="137"/>
      <c r="OE57" s="137"/>
      <c r="OF57" s="137"/>
      <c r="OG57" s="137"/>
      <c r="OH57" s="137"/>
      <c r="OI57" s="137"/>
      <c r="OJ57" s="137"/>
      <c r="OK57" s="137"/>
      <c r="OL57" s="137"/>
      <c r="OM57" s="137"/>
      <c r="ON57" s="137"/>
      <c r="OO57" s="137"/>
      <c r="OP57" s="137"/>
      <c r="OQ57" s="137"/>
      <c r="OR57" s="137"/>
      <c r="OS57" s="137"/>
      <c r="OT57" s="137"/>
      <c r="OU57" s="137"/>
      <c r="OV57" s="137"/>
      <c r="OW57" s="137"/>
      <c r="OX57" s="137"/>
      <c r="OY57" s="137"/>
      <c r="OZ57" s="137"/>
      <c r="PA57" s="137"/>
      <c r="PB57" s="137"/>
      <c r="PC57" s="137"/>
      <c r="PD57" s="137"/>
      <c r="PE57" s="137"/>
      <c r="PF57" s="137"/>
      <c r="PG57" s="137"/>
      <c r="PH57" s="137"/>
      <c r="PI57" s="137"/>
      <c r="PJ57" s="137"/>
      <c r="PK57" s="137"/>
      <c r="PL57" s="137"/>
      <c r="PM57" s="137"/>
      <c r="PN57" s="137"/>
      <c r="PO57" s="137"/>
      <c r="PP57" s="137"/>
      <c r="PQ57" s="137"/>
      <c r="PR57" s="137"/>
      <c r="PS57" s="137"/>
      <c r="PT57" s="137"/>
      <c r="PU57" s="137"/>
      <c r="PV57" s="137"/>
      <c r="PW57" s="137"/>
      <c r="PX57" s="137"/>
      <c r="PY57" s="137"/>
      <c r="PZ57" s="137"/>
      <c r="QA57" s="137"/>
    </row>
    <row r="58" spans="1:443" s="140" customFormat="1" ht="15" x14ac:dyDescent="0.25">
      <c r="A58" s="137"/>
      <c r="B58" s="194"/>
      <c r="C58" s="7" t="s">
        <v>71</v>
      </c>
      <c r="D58" s="99">
        <v>0</v>
      </c>
      <c r="E58" s="6" t="str">
        <f>IF(D58="","No value entered",IF(NOT(ISNUMBER(D58)),"Value must be a number",IF(D58&lt;0,"Value cannot be negative",IF(D58&lt;&gt;ROUND(D58,0),"Value must be a whole number",IF(AND(SUM(D54:D70)=0,SUM(D47:D50)&lt;&gt;0,D36&lt;&gt;0),"Value cannot be 0 if internal legal services expenditure and number of lawyers is not 0",IF(SUM(D54:D70)&lt;&gt;SUM(D47:D50),"Total number of lawyers in this section must match Section 2a",""))))))</f>
        <v/>
      </c>
      <c r="F58" s="109">
        <f t="shared" si="0"/>
        <v>0</v>
      </c>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7"/>
      <c r="BR58" s="137"/>
      <c r="BS58" s="137"/>
      <c r="BT58" s="137"/>
      <c r="BU58" s="137"/>
      <c r="BV58" s="137"/>
      <c r="BW58" s="137"/>
      <c r="BX58" s="137"/>
      <c r="BY58" s="137"/>
      <c r="BZ58" s="137"/>
      <c r="CA58" s="137"/>
      <c r="CB58" s="137"/>
      <c r="CC58" s="137"/>
      <c r="CD58" s="137"/>
      <c r="CE58" s="137"/>
      <c r="CF58" s="137"/>
      <c r="CG58" s="137"/>
      <c r="CH58" s="137"/>
      <c r="CI58" s="137"/>
      <c r="CJ58" s="137"/>
      <c r="CK58" s="137"/>
      <c r="CL58" s="137"/>
      <c r="CM58" s="137"/>
      <c r="CN58" s="137"/>
      <c r="CO58" s="137"/>
      <c r="CP58" s="137"/>
      <c r="CQ58" s="137"/>
      <c r="CR58" s="137"/>
      <c r="CS58" s="137"/>
      <c r="CT58" s="137"/>
      <c r="CU58" s="137"/>
      <c r="CV58" s="137"/>
      <c r="CW58" s="137"/>
      <c r="CX58" s="137"/>
      <c r="CY58" s="137"/>
      <c r="CZ58" s="137"/>
      <c r="DA58" s="137"/>
      <c r="DB58" s="137"/>
      <c r="DC58" s="137"/>
      <c r="DD58" s="137"/>
      <c r="DE58" s="137"/>
      <c r="DF58" s="137"/>
      <c r="DG58" s="137"/>
      <c r="DH58" s="137"/>
      <c r="DI58" s="137"/>
      <c r="DJ58" s="137"/>
      <c r="DK58" s="137"/>
      <c r="DL58" s="137"/>
      <c r="DM58" s="137"/>
      <c r="DN58" s="137"/>
      <c r="DO58" s="137"/>
      <c r="DP58" s="137"/>
      <c r="DQ58" s="137"/>
      <c r="DR58" s="137"/>
      <c r="DS58" s="137"/>
      <c r="DT58" s="137"/>
      <c r="DU58" s="137"/>
      <c r="DV58" s="137"/>
      <c r="DW58" s="137"/>
      <c r="DX58" s="137"/>
      <c r="DY58" s="137"/>
      <c r="DZ58" s="137"/>
      <c r="EA58" s="137"/>
      <c r="EB58" s="137"/>
      <c r="EC58" s="137"/>
      <c r="ED58" s="137"/>
      <c r="EE58" s="137"/>
      <c r="EF58" s="137"/>
      <c r="EG58" s="137"/>
      <c r="EH58" s="137"/>
      <c r="EI58" s="137"/>
      <c r="EJ58" s="137"/>
      <c r="EK58" s="137"/>
      <c r="EL58" s="137"/>
      <c r="EM58" s="137"/>
      <c r="EN58" s="137"/>
      <c r="EO58" s="137"/>
      <c r="EP58" s="137"/>
      <c r="EQ58" s="137"/>
      <c r="ER58" s="137"/>
      <c r="ES58" s="137"/>
      <c r="ET58" s="137"/>
      <c r="EU58" s="137"/>
      <c r="EV58" s="137"/>
      <c r="EW58" s="137"/>
      <c r="EX58" s="137"/>
      <c r="EY58" s="137"/>
      <c r="EZ58" s="137"/>
      <c r="FA58" s="137"/>
      <c r="FB58" s="137"/>
      <c r="FC58" s="137"/>
      <c r="FD58" s="137"/>
      <c r="FE58" s="137"/>
      <c r="FF58" s="137"/>
      <c r="FG58" s="137"/>
      <c r="FH58" s="137"/>
      <c r="FI58" s="137"/>
      <c r="FJ58" s="137"/>
      <c r="FK58" s="137"/>
      <c r="FL58" s="137"/>
      <c r="FM58" s="137"/>
      <c r="FN58" s="137"/>
      <c r="FO58" s="137"/>
      <c r="FP58" s="137"/>
      <c r="FQ58" s="137"/>
      <c r="FR58" s="137"/>
      <c r="FS58" s="137"/>
      <c r="FT58" s="137"/>
      <c r="FU58" s="137"/>
      <c r="FV58" s="137"/>
      <c r="FW58" s="137"/>
      <c r="FX58" s="137"/>
      <c r="FY58" s="137"/>
      <c r="FZ58" s="137"/>
      <c r="GA58" s="137"/>
      <c r="GB58" s="137"/>
      <c r="GC58" s="137"/>
      <c r="GD58" s="137"/>
      <c r="GE58" s="137"/>
      <c r="GF58" s="137"/>
      <c r="GG58" s="137"/>
      <c r="GH58" s="137"/>
      <c r="GI58" s="137"/>
      <c r="GJ58" s="137"/>
      <c r="GK58" s="137"/>
      <c r="GL58" s="137"/>
      <c r="GM58" s="137"/>
      <c r="GN58" s="137"/>
      <c r="GO58" s="137"/>
      <c r="GP58" s="137"/>
      <c r="GQ58" s="137"/>
      <c r="GR58" s="137"/>
      <c r="GS58" s="137"/>
      <c r="GT58" s="137"/>
      <c r="GU58" s="137"/>
      <c r="GV58" s="137"/>
      <c r="GW58" s="137"/>
      <c r="GX58" s="137"/>
      <c r="GY58" s="137"/>
      <c r="GZ58" s="137"/>
      <c r="HA58" s="137"/>
      <c r="HB58" s="137"/>
      <c r="HC58" s="137"/>
      <c r="HD58" s="137"/>
      <c r="HE58" s="137"/>
      <c r="HF58" s="137"/>
      <c r="HG58" s="137"/>
      <c r="HH58" s="137"/>
      <c r="HI58" s="137"/>
      <c r="HJ58" s="137"/>
      <c r="HK58" s="137"/>
      <c r="HL58" s="137"/>
      <c r="HM58" s="137"/>
      <c r="HN58" s="137"/>
      <c r="HO58" s="137"/>
      <c r="HP58" s="137"/>
      <c r="HQ58" s="137"/>
      <c r="HR58" s="137"/>
      <c r="HS58" s="137"/>
      <c r="HT58" s="137"/>
      <c r="HU58" s="137"/>
      <c r="HV58" s="137"/>
      <c r="HW58" s="137"/>
      <c r="HX58" s="137"/>
      <c r="HY58" s="137"/>
      <c r="HZ58" s="137"/>
      <c r="IA58" s="137"/>
      <c r="IB58" s="137"/>
      <c r="IC58" s="137"/>
      <c r="ID58" s="137"/>
      <c r="IE58" s="137"/>
      <c r="IF58" s="137"/>
      <c r="IG58" s="137"/>
      <c r="IH58" s="137"/>
      <c r="II58" s="137"/>
      <c r="IJ58" s="137"/>
      <c r="IK58" s="137"/>
      <c r="IL58" s="137"/>
      <c r="IM58" s="137"/>
      <c r="IN58" s="137"/>
      <c r="IO58" s="137"/>
      <c r="IP58" s="137"/>
      <c r="IQ58" s="137"/>
      <c r="IR58" s="137"/>
      <c r="IS58" s="137"/>
      <c r="IT58" s="137"/>
      <c r="IU58" s="137"/>
      <c r="IV58" s="137"/>
      <c r="IW58" s="137"/>
      <c r="IX58" s="137"/>
      <c r="IY58" s="137"/>
      <c r="IZ58" s="137"/>
      <c r="JA58" s="137"/>
      <c r="JB58" s="137"/>
      <c r="JC58" s="137"/>
      <c r="JD58" s="137"/>
      <c r="JE58" s="137"/>
      <c r="JF58" s="137"/>
      <c r="JG58" s="137"/>
      <c r="JH58" s="137"/>
      <c r="JI58" s="137"/>
      <c r="JJ58" s="137"/>
      <c r="JK58" s="137"/>
      <c r="JL58" s="137"/>
      <c r="JM58" s="137"/>
      <c r="JN58" s="137"/>
      <c r="JO58" s="137"/>
      <c r="JP58" s="137"/>
      <c r="JQ58" s="137"/>
      <c r="JR58" s="137"/>
      <c r="JS58" s="137"/>
      <c r="JT58" s="137"/>
      <c r="JU58" s="137"/>
      <c r="JV58" s="137"/>
      <c r="JW58" s="137"/>
      <c r="JX58" s="137"/>
      <c r="JY58" s="137"/>
      <c r="JZ58" s="137"/>
      <c r="KA58" s="137"/>
      <c r="KB58" s="137"/>
      <c r="KC58" s="137"/>
      <c r="KD58" s="137"/>
      <c r="KE58" s="137"/>
      <c r="KF58" s="137"/>
      <c r="KG58" s="137"/>
      <c r="KH58" s="137"/>
      <c r="KI58" s="137"/>
      <c r="KJ58" s="137"/>
      <c r="KK58" s="137"/>
      <c r="KL58" s="137"/>
      <c r="KM58" s="137"/>
      <c r="KN58" s="137"/>
      <c r="KO58" s="137"/>
      <c r="KP58" s="137"/>
      <c r="KQ58" s="137"/>
      <c r="KR58" s="137"/>
      <c r="KS58" s="137"/>
      <c r="KT58" s="137"/>
      <c r="KU58" s="137"/>
      <c r="KV58" s="137"/>
      <c r="KW58" s="137"/>
      <c r="KX58" s="137"/>
      <c r="KY58" s="137"/>
      <c r="KZ58" s="137"/>
      <c r="LA58" s="137"/>
      <c r="LB58" s="137"/>
      <c r="LC58" s="137"/>
      <c r="LD58" s="137"/>
      <c r="LE58" s="137"/>
      <c r="LF58" s="137"/>
      <c r="LG58" s="137"/>
      <c r="LH58" s="137"/>
      <c r="LI58" s="137"/>
      <c r="LJ58" s="137"/>
      <c r="LK58" s="137"/>
      <c r="LL58" s="137"/>
      <c r="LM58" s="137"/>
      <c r="LN58" s="137"/>
      <c r="LO58" s="137"/>
      <c r="LP58" s="137"/>
      <c r="LQ58" s="137"/>
      <c r="LR58" s="137"/>
      <c r="LS58" s="137"/>
      <c r="LT58" s="137"/>
      <c r="LU58" s="137"/>
      <c r="LV58" s="137"/>
      <c r="LW58" s="137"/>
      <c r="LX58" s="137"/>
      <c r="LY58" s="137"/>
      <c r="LZ58" s="137"/>
      <c r="MA58" s="137"/>
      <c r="MB58" s="137"/>
      <c r="MC58" s="137"/>
      <c r="MD58" s="137"/>
      <c r="ME58" s="137"/>
      <c r="MF58" s="137"/>
      <c r="MG58" s="137"/>
      <c r="MH58" s="137"/>
      <c r="MI58" s="137"/>
      <c r="MJ58" s="137"/>
      <c r="MK58" s="137"/>
      <c r="ML58" s="137"/>
      <c r="MM58" s="137"/>
      <c r="MN58" s="137"/>
      <c r="MO58" s="137"/>
      <c r="MP58" s="137"/>
      <c r="MQ58" s="137"/>
      <c r="MR58" s="137"/>
      <c r="MS58" s="137"/>
      <c r="MT58" s="137"/>
      <c r="MU58" s="137"/>
      <c r="MV58" s="137"/>
      <c r="MW58" s="137"/>
      <c r="MX58" s="137"/>
      <c r="MY58" s="137"/>
      <c r="MZ58" s="137"/>
      <c r="NA58" s="137"/>
      <c r="NB58" s="137"/>
      <c r="NC58" s="137"/>
      <c r="ND58" s="137"/>
      <c r="NE58" s="137"/>
      <c r="NF58" s="137"/>
      <c r="NG58" s="137"/>
      <c r="NH58" s="137"/>
      <c r="NI58" s="137"/>
      <c r="NJ58" s="137"/>
      <c r="NK58" s="137"/>
      <c r="NL58" s="137"/>
      <c r="NM58" s="137"/>
      <c r="NN58" s="137"/>
      <c r="NO58" s="137"/>
      <c r="NP58" s="137"/>
      <c r="NQ58" s="137"/>
      <c r="NR58" s="137"/>
      <c r="NS58" s="137"/>
      <c r="NT58" s="137"/>
      <c r="NU58" s="137"/>
      <c r="NV58" s="137"/>
      <c r="NW58" s="137"/>
      <c r="NX58" s="137"/>
      <c r="NY58" s="137"/>
      <c r="NZ58" s="137"/>
      <c r="OA58" s="137"/>
      <c r="OB58" s="137"/>
      <c r="OC58" s="137"/>
      <c r="OD58" s="137"/>
      <c r="OE58" s="137"/>
      <c r="OF58" s="137"/>
      <c r="OG58" s="137"/>
      <c r="OH58" s="137"/>
      <c r="OI58" s="137"/>
      <c r="OJ58" s="137"/>
      <c r="OK58" s="137"/>
      <c r="OL58" s="137"/>
      <c r="OM58" s="137"/>
      <c r="ON58" s="137"/>
      <c r="OO58" s="137"/>
      <c r="OP58" s="137"/>
      <c r="OQ58" s="137"/>
      <c r="OR58" s="137"/>
      <c r="OS58" s="137"/>
      <c r="OT58" s="137"/>
      <c r="OU58" s="137"/>
      <c r="OV58" s="137"/>
      <c r="OW58" s="137"/>
      <c r="OX58" s="137"/>
      <c r="OY58" s="137"/>
      <c r="OZ58" s="137"/>
      <c r="PA58" s="137"/>
      <c r="PB58" s="137"/>
      <c r="PC58" s="137"/>
      <c r="PD58" s="137"/>
      <c r="PE58" s="137"/>
      <c r="PF58" s="137"/>
      <c r="PG58" s="137"/>
      <c r="PH58" s="137"/>
      <c r="PI58" s="137"/>
      <c r="PJ58" s="137"/>
      <c r="PK58" s="137"/>
      <c r="PL58" s="137"/>
      <c r="PM58" s="137"/>
      <c r="PN58" s="137"/>
      <c r="PO58" s="137"/>
      <c r="PP58" s="137"/>
      <c r="PQ58" s="137"/>
      <c r="PR58" s="137"/>
      <c r="PS58" s="137"/>
      <c r="PT58" s="137"/>
      <c r="PU58" s="137"/>
      <c r="PV58" s="137"/>
      <c r="PW58" s="137"/>
      <c r="PX58" s="137"/>
      <c r="PY58" s="137"/>
      <c r="PZ58" s="137"/>
      <c r="QA58" s="137"/>
    </row>
    <row r="59" spans="1:443" s="140" customFormat="1" ht="15" x14ac:dyDescent="0.25">
      <c r="A59" s="137"/>
      <c r="B59" s="194"/>
      <c r="C59" s="7" t="s">
        <v>72</v>
      </c>
      <c r="D59" s="99">
        <v>2</v>
      </c>
      <c r="E59" s="6" t="str">
        <f>IF(D59="","No value entered",IF(NOT(ISNUMBER(D59)),"Value must be a number",IF(D59&lt;0,"Value cannot be negative",IF(D59&lt;&gt;ROUND(D59,0),"Value must be a whole number",IF(AND(SUM(D54:D70)=0,SUM(D47:D50)&lt;&gt;0,D36&lt;&gt;0),"Value cannot be 0 if internal legal services expenditure and number of lawyers is not 0",IF(SUM(D54:D70)&lt;&gt;SUM(D47:D50),"Total number of lawyers in this section must match Section 2a",""))))))</f>
        <v/>
      </c>
      <c r="F59" s="109">
        <f t="shared" si="0"/>
        <v>0</v>
      </c>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7"/>
      <c r="BR59" s="137"/>
      <c r="BS59" s="137"/>
      <c r="BT59" s="137"/>
      <c r="BU59" s="137"/>
      <c r="BV59" s="137"/>
      <c r="BW59" s="137"/>
      <c r="BX59" s="137"/>
      <c r="BY59" s="137"/>
      <c r="BZ59" s="137"/>
      <c r="CA59" s="137"/>
      <c r="CB59" s="137"/>
      <c r="CC59" s="137"/>
      <c r="CD59" s="137"/>
      <c r="CE59" s="137"/>
      <c r="CF59" s="137"/>
      <c r="CG59" s="137"/>
      <c r="CH59" s="137"/>
      <c r="CI59" s="137"/>
      <c r="CJ59" s="137"/>
      <c r="CK59" s="137"/>
      <c r="CL59" s="137"/>
      <c r="CM59" s="137"/>
      <c r="CN59" s="137"/>
      <c r="CO59" s="137"/>
      <c r="CP59" s="137"/>
      <c r="CQ59" s="137"/>
      <c r="CR59" s="137"/>
      <c r="CS59" s="137"/>
      <c r="CT59" s="137"/>
      <c r="CU59" s="137"/>
      <c r="CV59" s="137"/>
      <c r="CW59" s="137"/>
      <c r="CX59" s="137"/>
      <c r="CY59" s="137"/>
      <c r="CZ59" s="137"/>
      <c r="DA59" s="137"/>
      <c r="DB59" s="137"/>
      <c r="DC59" s="137"/>
      <c r="DD59" s="137"/>
      <c r="DE59" s="137"/>
      <c r="DF59" s="137"/>
      <c r="DG59" s="137"/>
      <c r="DH59" s="137"/>
      <c r="DI59" s="137"/>
      <c r="DJ59" s="137"/>
      <c r="DK59" s="137"/>
      <c r="DL59" s="137"/>
      <c r="DM59" s="137"/>
      <c r="DN59" s="137"/>
      <c r="DO59" s="137"/>
      <c r="DP59" s="137"/>
      <c r="DQ59" s="137"/>
      <c r="DR59" s="137"/>
      <c r="DS59" s="137"/>
      <c r="DT59" s="137"/>
      <c r="DU59" s="137"/>
      <c r="DV59" s="137"/>
      <c r="DW59" s="137"/>
      <c r="DX59" s="137"/>
      <c r="DY59" s="137"/>
      <c r="DZ59" s="137"/>
      <c r="EA59" s="137"/>
      <c r="EB59" s="137"/>
      <c r="EC59" s="137"/>
      <c r="ED59" s="137"/>
      <c r="EE59" s="137"/>
      <c r="EF59" s="137"/>
      <c r="EG59" s="137"/>
      <c r="EH59" s="137"/>
      <c r="EI59" s="137"/>
      <c r="EJ59" s="137"/>
      <c r="EK59" s="137"/>
      <c r="EL59" s="137"/>
      <c r="EM59" s="137"/>
      <c r="EN59" s="137"/>
      <c r="EO59" s="137"/>
      <c r="EP59" s="137"/>
      <c r="EQ59" s="137"/>
      <c r="ER59" s="137"/>
      <c r="ES59" s="137"/>
      <c r="ET59" s="137"/>
      <c r="EU59" s="137"/>
      <c r="EV59" s="137"/>
      <c r="EW59" s="137"/>
      <c r="EX59" s="137"/>
      <c r="EY59" s="137"/>
      <c r="EZ59" s="137"/>
      <c r="FA59" s="137"/>
      <c r="FB59" s="137"/>
      <c r="FC59" s="137"/>
      <c r="FD59" s="137"/>
      <c r="FE59" s="137"/>
      <c r="FF59" s="137"/>
      <c r="FG59" s="137"/>
      <c r="FH59" s="137"/>
      <c r="FI59" s="137"/>
      <c r="FJ59" s="137"/>
      <c r="FK59" s="137"/>
      <c r="FL59" s="137"/>
      <c r="FM59" s="137"/>
      <c r="FN59" s="137"/>
      <c r="FO59" s="137"/>
      <c r="FP59" s="137"/>
      <c r="FQ59" s="137"/>
      <c r="FR59" s="137"/>
      <c r="FS59" s="137"/>
      <c r="FT59" s="137"/>
      <c r="FU59" s="137"/>
      <c r="FV59" s="137"/>
      <c r="FW59" s="137"/>
      <c r="FX59" s="137"/>
      <c r="FY59" s="137"/>
      <c r="FZ59" s="137"/>
      <c r="GA59" s="137"/>
      <c r="GB59" s="137"/>
      <c r="GC59" s="137"/>
      <c r="GD59" s="137"/>
      <c r="GE59" s="137"/>
      <c r="GF59" s="137"/>
      <c r="GG59" s="137"/>
      <c r="GH59" s="137"/>
      <c r="GI59" s="137"/>
      <c r="GJ59" s="137"/>
      <c r="GK59" s="137"/>
      <c r="GL59" s="137"/>
      <c r="GM59" s="137"/>
      <c r="GN59" s="137"/>
      <c r="GO59" s="137"/>
      <c r="GP59" s="137"/>
      <c r="GQ59" s="137"/>
      <c r="GR59" s="137"/>
      <c r="GS59" s="137"/>
      <c r="GT59" s="137"/>
      <c r="GU59" s="137"/>
      <c r="GV59" s="137"/>
      <c r="GW59" s="137"/>
      <c r="GX59" s="137"/>
      <c r="GY59" s="137"/>
      <c r="GZ59" s="137"/>
      <c r="HA59" s="137"/>
      <c r="HB59" s="137"/>
      <c r="HC59" s="137"/>
      <c r="HD59" s="137"/>
      <c r="HE59" s="137"/>
      <c r="HF59" s="137"/>
      <c r="HG59" s="137"/>
      <c r="HH59" s="137"/>
      <c r="HI59" s="137"/>
      <c r="HJ59" s="137"/>
      <c r="HK59" s="137"/>
      <c r="HL59" s="137"/>
      <c r="HM59" s="137"/>
      <c r="HN59" s="137"/>
      <c r="HO59" s="137"/>
      <c r="HP59" s="137"/>
      <c r="HQ59" s="137"/>
      <c r="HR59" s="137"/>
      <c r="HS59" s="137"/>
      <c r="HT59" s="137"/>
      <c r="HU59" s="137"/>
      <c r="HV59" s="137"/>
      <c r="HW59" s="137"/>
      <c r="HX59" s="137"/>
      <c r="HY59" s="137"/>
      <c r="HZ59" s="137"/>
      <c r="IA59" s="137"/>
      <c r="IB59" s="137"/>
      <c r="IC59" s="137"/>
      <c r="ID59" s="137"/>
      <c r="IE59" s="137"/>
      <c r="IF59" s="137"/>
      <c r="IG59" s="137"/>
      <c r="IH59" s="137"/>
      <c r="II59" s="137"/>
      <c r="IJ59" s="137"/>
      <c r="IK59" s="137"/>
      <c r="IL59" s="137"/>
      <c r="IM59" s="137"/>
      <c r="IN59" s="137"/>
      <c r="IO59" s="137"/>
      <c r="IP59" s="137"/>
      <c r="IQ59" s="137"/>
      <c r="IR59" s="137"/>
      <c r="IS59" s="137"/>
      <c r="IT59" s="137"/>
      <c r="IU59" s="137"/>
      <c r="IV59" s="137"/>
      <c r="IW59" s="137"/>
      <c r="IX59" s="137"/>
      <c r="IY59" s="137"/>
      <c r="IZ59" s="137"/>
      <c r="JA59" s="137"/>
      <c r="JB59" s="137"/>
      <c r="JC59" s="137"/>
      <c r="JD59" s="137"/>
      <c r="JE59" s="137"/>
      <c r="JF59" s="137"/>
      <c r="JG59" s="137"/>
      <c r="JH59" s="137"/>
      <c r="JI59" s="137"/>
      <c r="JJ59" s="137"/>
      <c r="JK59" s="137"/>
      <c r="JL59" s="137"/>
      <c r="JM59" s="137"/>
      <c r="JN59" s="137"/>
      <c r="JO59" s="137"/>
      <c r="JP59" s="137"/>
      <c r="JQ59" s="137"/>
      <c r="JR59" s="137"/>
      <c r="JS59" s="137"/>
      <c r="JT59" s="137"/>
      <c r="JU59" s="137"/>
      <c r="JV59" s="137"/>
      <c r="JW59" s="137"/>
      <c r="JX59" s="137"/>
      <c r="JY59" s="137"/>
      <c r="JZ59" s="137"/>
      <c r="KA59" s="137"/>
      <c r="KB59" s="137"/>
      <c r="KC59" s="137"/>
      <c r="KD59" s="137"/>
      <c r="KE59" s="137"/>
      <c r="KF59" s="137"/>
      <c r="KG59" s="137"/>
      <c r="KH59" s="137"/>
      <c r="KI59" s="137"/>
      <c r="KJ59" s="137"/>
      <c r="KK59" s="137"/>
      <c r="KL59" s="137"/>
      <c r="KM59" s="137"/>
      <c r="KN59" s="137"/>
      <c r="KO59" s="137"/>
      <c r="KP59" s="137"/>
      <c r="KQ59" s="137"/>
      <c r="KR59" s="137"/>
      <c r="KS59" s="137"/>
      <c r="KT59" s="137"/>
      <c r="KU59" s="137"/>
      <c r="KV59" s="137"/>
      <c r="KW59" s="137"/>
      <c r="KX59" s="137"/>
      <c r="KY59" s="137"/>
      <c r="KZ59" s="137"/>
      <c r="LA59" s="137"/>
      <c r="LB59" s="137"/>
      <c r="LC59" s="137"/>
      <c r="LD59" s="137"/>
      <c r="LE59" s="137"/>
      <c r="LF59" s="137"/>
      <c r="LG59" s="137"/>
      <c r="LH59" s="137"/>
      <c r="LI59" s="137"/>
      <c r="LJ59" s="137"/>
      <c r="LK59" s="137"/>
      <c r="LL59" s="137"/>
      <c r="LM59" s="137"/>
      <c r="LN59" s="137"/>
      <c r="LO59" s="137"/>
      <c r="LP59" s="137"/>
      <c r="LQ59" s="137"/>
      <c r="LR59" s="137"/>
      <c r="LS59" s="137"/>
      <c r="LT59" s="137"/>
      <c r="LU59" s="137"/>
      <c r="LV59" s="137"/>
      <c r="LW59" s="137"/>
      <c r="LX59" s="137"/>
      <c r="LY59" s="137"/>
      <c r="LZ59" s="137"/>
      <c r="MA59" s="137"/>
      <c r="MB59" s="137"/>
      <c r="MC59" s="137"/>
      <c r="MD59" s="137"/>
      <c r="ME59" s="137"/>
      <c r="MF59" s="137"/>
      <c r="MG59" s="137"/>
      <c r="MH59" s="137"/>
      <c r="MI59" s="137"/>
      <c r="MJ59" s="137"/>
      <c r="MK59" s="137"/>
      <c r="ML59" s="137"/>
      <c r="MM59" s="137"/>
      <c r="MN59" s="137"/>
      <c r="MO59" s="137"/>
      <c r="MP59" s="137"/>
      <c r="MQ59" s="137"/>
      <c r="MR59" s="137"/>
      <c r="MS59" s="137"/>
      <c r="MT59" s="137"/>
      <c r="MU59" s="137"/>
      <c r="MV59" s="137"/>
      <c r="MW59" s="137"/>
      <c r="MX59" s="137"/>
      <c r="MY59" s="137"/>
      <c r="MZ59" s="137"/>
      <c r="NA59" s="137"/>
      <c r="NB59" s="137"/>
      <c r="NC59" s="137"/>
      <c r="ND59" s="137"/>
      <c r="NE59" s="137"/>
      <c r="NF59" s="137"/>
      <c r="NG59" s="137"/>
      <c r="NH59" s="137"/>
      <c r="NI59" s="137"/>
      <c r="NJ59" s="137"/>
      <c r="NK59" s="137"/>
      <c r="NL59" s="137"/>
      <c r="NM59" s="137"/>
      <c r="NN59" s="137"/>
      <c r="NO59" s="137"/>
      <c r="NP59" s="137"/>
      <c r="NQ59" s="137"/>
      <c r="NR59" s="137"/>
      <c r="NS59" s="137"/>
      <c r="NT59" s="137"/>
      <c r="NU59" s="137"/>
      <c r="NV59" s="137"/>
      <c r="NW59" s="137"/>
      <c r="NX59" s="137"/>
      <c r="NY59" s="137"/>
      <c r="NZ59" s="137"/>
      <c r="OA59" s="137"/>
      <c r="OB59" s="137"/>
      <c r="OC59" s="137"/>
      <c r="OD59" s="137"/>
      <c r="OE59" s="137"/>
      <c r="OF59" s="137"/>
      <c r="OG59" s="137"/>
      <c r="OH59" s="137"/>
      <c r="OI59" s="137"/>
      <c r="OJ59" s="137"/>
      <c r="OK59" s="137"/>
      <c r="OL59" s="137"/>
      <c r="OM59" s="137"/>
      <c r="ON59" s="137"/>
      <c r="OO59" s="137"/>
      <c r="OP59" s="137"/>
      <c r="OQ59" s="137"/>
      <c r="OR59" s="137"/>
      <c r="OS59" s="137"/>
      <c r="OT59" s="137"/>
      <c r="OU59" s="137"/>
      <c r="OV59" s="137"/>
      <c r="OW59" s="137"/>
      <c r="OX59" s="137"/>
      <c r="OY59" s="137"/>
      <c r="OZ59" s="137"/>
      <c r="PA59" s="137"/>
      <c r="PB59" s="137"/>
      <c r="PC59" s="137"/>
      <c r="PD59" s="137"/>
      <c r="PE59" s="137"/>
      <c r="PF59" s="137"/>
      <c r="PG59" s="137"/>
      <c r="PH59" s="137"/>
      <c r="PI59" s="137"/>
      <c r="PJ59" s="137"/>
      <c r="PK59" s="137"/>
      <c r="PL59" s="137"/>
      <c r="PM59" s="137"/>
      <c r="PN59" s="137"/>
      <c r="PO59" s="137"/>
      <c r="PP59" s="137"/>
      <c r="PQ59" s="137"/>
      <c r="PR59" s="137"/>
      <c r="PS59" s="137"/>
      <c r="PT59" s="137"/>
      <c r="PU59" s="137"/>
      <c r="PV59" s="137"/>
      <c r="PW59" s="137"/>
      <c r="PX59" s="137"/>
      <c r="PY59" s="137"/>
      <c r="PZ59" s="137"/>
      <c r="QA59" s="137"/>
    </row>
    <row r="60" spans="1:443" s="140" customFormat="1" ht="15" x14ac:dyDescent="0.25">
      <c r="A60" s="137"/>
      <c r="B60" s="194"/>
      <c r="C60" s="7" t="s">
        <v>73</v>
      </c>
      <c r="D60" s="99">
        <v>1</v>
      </c>
      <c r="E60" s="6" t="str">
        <f>IF(D60="","No value entered",IF(NOT(ISNUMBER(D60)),"Value must be a number",IF(D60&lt;0,"Value cannot be negative",IF(D60&lt;&gt;ROUND(D60,0),"Value must be a whole number",IF(AND(SUM(D54:D70)=0,SUM(D47:D50)&lt;&gt;0,D36&lt;&gt;0),"Value cannot be 0 if internal legal services expenditure and number of lawyers is not 0",IF(SUM(D54:D70)&lt;&gt;SUM(D47:D50),"Total number of lawyers in this section must match Section 2a",""))))))</f>
        <v/>
      </c>
      <c r="F60" s="109">
        <f t="shared" si="0"/>
        <v>0</v>
      </c>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c r="BO60" s="137"/>
      <c r="BP60" s="137"/>
      <c r="BQ60" s="137"/>
      <c r="BR60" s="137"/>
      <c r="BS60" s="137"/>
      <c r="BT60" s="137"/>
      <c r="BU60" s="137"/>
      <c r="BV60" s="137"/>
      <c r="BW60" s="137"/>
      <c r="BX60" s="137"/>
      <c r="BY60" s="137"/>
      <c r="BZ60" s="137"/>
      <c r="CA60" s="137"/>
      <c r="CB60" s="137"/>
      <c r="CC60" s="137"/>
      <c r="CD60" s="137"/>
      <c r="CE60" s="137"/>
      <c r="CF60" s="137"/>
      <c r="CG60" s="137"/>
      <c r="CH60" s="137"/>
      <c r="CI60" s="137"/>
      <c r="CJ60" s="137"/>
      <c r="CK60" s="137"/>
      <c r="CL60" s="137"/>
      <c r="CM60" s="137"/>
      <c r="CN60" s="137"/>
      <c r="CO60" s="137"/>
      <c r="CP60" s="137"/>
      <c r="CQ60" s="137"/>
      <c r="CR60" s="137"/>
      <c r="CS60" s="137"/>
      <c r="CT60" s="137"/>
      <c r="CU60" s="137"/>
      <c r="CV60" s="137"/>
      <c r="CW60" s="137"/>
      <c r="CX60" s="137"/>
      <c r="CY60" s="137"/>
      <c r="CZ60" s="137"/>
      <c r="DA60" s="137"/>
      <c r="DB60" s="137"/>
      <c r="DC60" s="137"/>
      <c r="DD60" s="137"/>
      <c r="DE60" s="137"/>
      <c r="DF60" s="137"/>
      <c r="DG60" s="137"/>
      <c r="DH60" s="137"/>
      <c r="DI60" s="137"/>
      <c r="DJ60" s="137"/>
      <c r="DK60" s="137"/>
      <c r="DL60" s="137"/>
      <c r="DM60" s="137"/>
      <c r="DN60" s="137"/>
      <c r="DO60" s="137"/>
      <c r="DP60" s="137"/>
      <c r="DQ60" s="137"/>
      <c r="DR60" s="137"/>
      <c r="DS60" s="137"/>
      <c r="DT60" s="137"/>
      <c r="DU60" s="137"/>
      <c r="DV60" s="137"/>
      <c r="DW60" s="137"/>
      <c r="DX60" s="137"/>
      <c r="DY60" s="137"/>
      <c r="DZ60" s="137"/>
      <c r="EA60" s="137"/>
      <c r="EB60" s="137"/>
      <c r="EC60" s="137"/>
      <c r="ED60" s="137"/>
      <c r="EE60" s="137"/>
      <c r="EF60" s="137"/>
      <c r="EG60" s="137"/>
      <c r="EH60" s="137"/>
      <c r="EI60" s="137"/>
      <c r="EJ60" s="137"/>
      <c r="EK60" s="137"/>
      <c r="EL60" s="137"/>
      <c r="EM60" s="137"/>
      <c r="EN60" s="137"/>
      <c r="EO60" s="137"/>
      <c r="EP60" s="137"/>
      <c r="EQ60" s="137"/>
      <c r="ER60" s="137"/>
      <c r="ES60" s="137"/>
      <c r="ET60" s="137"/>
      <c r="EU60" s="137"/>
      <c r="EV60" s="137"/>
      <c r="EW60" s="137"/>
      <c r="EX60" s="137"/>
      <c r="EY60" s="137"/>
      <c r="EZ60" s="137"/>
      <c r="FA60" s="137"/>
      <c r="FB60" s="137"/>
      <c r="FC60" s="137"/>
      <c r="FD60" s="137"/>
      <c r="FE60" s="137"/>
      <c r="FF60" s="137"/>
      <c r="FG60" s="137"/>
      <c r="FH60" s="137"/>
      <c r="FI60" s="137"/>
      <c r="FJ60" s="137"/>
      <c r="FK60" s="137"/>
      <c r="FL60" s="137"/>
      <c r="FM60" s="137"/>
      <c r="FN60" s="137"/>
      <c r="FO60" s="137"/>
      <c r="FP60" s="137"/>
      <c r="FQ60" s="137"/>
      <c r="FR60" s="137"/>
      <c r="FS60" s="137"/>
      <c r="FT60" s="137"/>
      <c r="FU60" s="137"/>
      <c r="FV60" s="137"/>
      <c r="FW60" s="137"/>
      <c r="FX60" s="137"/>
      <c r="FY60" s="137"/>
      <c r="FZ60" s="137"/>
      <c r="GA60" s="137"/>
      <c r="GB60" s="137"/>
      <c r="GC60" s="137"/>
      <c r="GD60" s="137"/>
      <c r="GE60" s="137"/>
      <c r="GF60" s="137"/>
      <c r="GG60" s="137"/>
      <c r="GH60" s="137"/>
      <c r="GI60" s="137"/>
      <c r="GJ60" s="137"/>
      <c r="GK60" s="137"/>
      <c r="GL60" s="137"/>
      <c r="GM60" s="137"/>
      <c r="GN60" s="137"/>
      <c r="GO60" s="137"/>
      <c r="GP60" s="137"/>
      <c r="GQ60" s="137"/>
      <c r="GR60" s="137"/>
      <c r="GS60" s="137"/>
      <c r="GT60" s="137"/>
      <c r="GU60" s="137"/>
      <c r="GV60" s="137"/>
      <c r="GW60" s="137"/>
      <c r="GX60" s="137"/>
      <c r="GY60" s="137"/>
      <c r="GZ60" s="137"/>
      <c r="HA60" s="137"/>
      <c r="HB60" s="137"/>
      <c r="HC60" s="137"/>
      <c r="HD60" s="137"/>
      <c r="HE60" s="137"/>
      <c r="HF60" s="137"/>
      <c r="HG60" s="137"/>
      <c r="HH60" s="137"/>
      <c r="HI60" s="137"/>
      <c r="HJ60" s="137"/>
      <c r="HK60" s="137"/>
      <c r="HL60" s="137"/>
      <c r="HM60" s="137"/>
      <c r="HN60" s="137"/>
      <c r="HO60" s="137"/>
      <c r="HP60" s="137"/>
      <c r="HQ60" s="137"/>
      <c r="HR60" s="137"/>
      <c r="HS60" s="137"/>
      <c r="HT60" s="137"/>
      <c r="HU60" s="137"/>
      <c r="HV60" s="137"/>
      <c r="HW60" s="137"/>
      <c r="HX60" s="137"/>
      <c r="HY60" s="137"/>
      <c r="HZ60" s="137"/>
      <c r="IA60" s="137"/>
      <c r="IB60" s="137"/>
      <c r="IC60" s="137"/>
      <c r="ID60" s="137"/>
      <c r="IE60" s="137"/>
      <c r="IF60" s="137"/>
      <c r="IG60" s="137"/>
      <c r="IH60" s="137"/>
      <c r="II60" s="137"/>
      <c r="IJ60" s="137"/>
      <c r="IK60" s="137"/>
      <c r="IL60" s="137"/>
      <c r="IM60" s="137"/>
      <c r="IN60" s="137"/>
      <c r="IO60" s="137"/>
      <c r="IP60" s="137"/>
      <c r="IQ60" s="137"/>
      <c r="IR60" s="137"/>
      <c r="IS60" s="137"/>
      <c r="IT60" s="137"/>
      <c r="IU60" s="137"/>
      <c r="IV60" s="137"/>
      <c r="IW60" s="137"/>
      <c r="IX60" s="137"/>
      <c r="IY60" s="137"/>
      <c r="IZ60" s="137"/>
      <c r="JA60" s="137"/>
      <c r="JB60" s="137"/>
      <c r="JC60" s="137"/>
      <c r="JD60" s="137"/>
      <c r="JE60" s="137"/>
      <c r="JF60" s="137"/>
      <c r="JG60" s="137"/>
      <c r="JH60" s="137"/>
      <c r="JI60" s="137"/>
      <c r="JJ60" s="137"/>
      <c r="JK60" s="137"/>
      <c r="JL60" s="137"/>
      <c r="JM60" s="137"/>
      <c r="JN60" s="137"/>
      <c r="JO60" s="137"/>
      <c r="JP60" s="137"/>
      <c r="JQ60" s="137"/>
      <c r="JR60" s="137"/>
      <c r="JS60" s="137"/>
      <c r="JT60" s="137"/>
      <c r="JU60" s="137"/>
      <c r="JV60" s="137"/>
      <c r="JW60" s="137"/>
      <c r="JX60" s="137"/>
      <c r="JY60" s="137"/>
      <c r="JZ60" s="137"/>
      <c r="KA60" s="137"/>
      <c r="KB60" s="137"/>
      <c r="KC60" s="137"/>
      <c r="KD60" s="137"/>
      <c r="KE60" s="137"/>
      <c r="KF60" s="137"/>
      <c r="KG60" s="137"/>
      <c r="KH60" s="137"/>
      <c r="KI60" s="137"/>
      <c r="KJ60" s="137"/>
      <c r="KK60" s="137"/>
      <c r="KL60" s="137"/>
      <c r="KM60" s="137"/>
      <c r="KN60" s="137"/>
      <c r="KO60" s="137"/>
      <c r="KP60" s="137"/>
      <c r="KQ60" s="137"/>
      <c r="KR60" s="137"/>
      <c r="KS60" s="137"/>
      <c r="KT60" s="137"/>
      <c r="KU60" s="137"/>
      <c r="KV60" s="137"/>
      <c r="KW60" s="137"/>
      <c r="KX60" s="137"/>
      <c r="KY60" s="137"/>
      <c r="KZ60" s="137"/>
      <c r="LA60" s="137"/>
      <c r="LB60" s="137"/>
      <c r="LC60" s="137"/>
      <c r="LD60" s="137"/>
      <c r="LE60" s="137"/>
      <c r="LF60" s="137"/>
      <c r="LG60" s="137"/>
      <c r="LH60" s="137"/>
      <c r="LI60" s="137"/>
      <c r="LJ60" s="137"/>
      <c r="LK60" s="137"/>
      <c r="LL60" s="137"/>
      <c r="LM60" s="137"/>
      <c r="LN60" s="137"/>
      <c r="LO60" s="137"/>
      <c r="LP60" s="137"/>
      <c r="LQ60" s="137"/>
      <c r="LR60" s="137"/>
      <c r="LS60" s="137"/>
      <c r="LT60" s="137"/>
      <c r="LU60" s="137"/>
      <c r="LV60" s="137"/>
      <c r="LW60" s="137"/>
      <c r="LX60" s="137"/>
      <c r="LY60" s="137"/>
      <c r="LZ60" s="137"/>
      <c r="MA60" s="137"/>
      <c r="MB60" s="137"/>
      <c r="MC60" s="137"/>
      <c r="MD60" s="137"/>
      <c r="ME60" s="137"/>
      <c r="MF60" s="137"/>
      <c r="MG60" s="137"/>
      <c r="MH60" s="137"/>
      <c r="MI60" s="137"/>
      <c r="MJ60" s="137"/>
      <c r="MK60" s="137"/>
      <c r="ML60" s="137"/>
      <c r="MM60" s="137"/>
      <c r="MN60" s="137"/>
      <c r="MO60" s="137"/>
      <c r="MP60" s="137"/>
      <c r="MQ60" s="137"/>
      <c r="MR60" s="137"/>
      <c r="MS60" s="137"/>
      <c r="MT60" s="137"/>
      <c r="MU60" s="137"/>
      <c r="MV60" s="137"/>
      <c r="MW60" s="137"/>
      <c r="MX60" s="137"/>
      <c r="MY60" s="137"/>
      <c r="MZ60" s="137"/>
      <c r="NA60" s="137"/>
      <c r="NB60" s="137"/>
      <c r="NC60" s="137"/>
      <c r="ND60" s="137"/>
      <c r="NE60" s="137"/>
      <c r="NF60" s="137"/>
      <c r="NG60" s="137"/>
      <c r="NH60" s="137"/>
      <c r="NI60" s="137"/>
      <c r="NJ60" s="137"/>
      <c r="NK60" s="137"/>
      <c r="NL60" s="137"/>
      <c r="NM60" s="137"/>
      <c r="NN60" s="137"/>
      <c r="NO60" s="137"/>
      <c r="NP60" s="137"/>
      <c r="NQ60" s="137"/>
      <c r="NR60" s="137"/>
      <c r="NS60" s="137"/>
      <c r="NT60" s="137"/>
      <c r="NU60" s="137"/>
      <c r="NV60" s="137"/>
      <c r="NW60" s="137"/>
      <c r="NX60" s="137"/>
      <c r="NY60" s="137"/>
      <c r="NZ60" s="137"/>
      <c r="OA60" s="137"/>
      <c r="OB60" s="137"/>
      <c r="OC60" s="137"/>
      <c r="OD60" s="137"/>
      <c r="OE60" s="137"/>
      <c r="OF60" s="137"/>
      <c r="OG60" s="137"/>
      <c r="OH60" s="137"/>
      <c r="OI60" s="137"/>
      <c r="OJ60" s="137"/>
      <c r="OK60" s="137"/>
      <c r="OL60" s="137"/>
      <c r="OM60" s="137"/>
      <c r="ON60" s="137"/>
      <c r="OO60" s="137"/>
      <c r="OP60" s="137"/>
      <c r="OQ60" s="137"/>
      <c r="OR60" s="137"/>
      <c r="OS60" s="137"/>
      <c r="OT60" s="137"/>
      <c r="OU60" s="137"/>
      <c r="OV60" s="137"/>
      <c r="OW60" s="137"/>
      <c r="OX60" s="137"/>
      <c r="OY60" s="137"/>
      <c r="OZ60" s="137"/>
      <c r="PA60" s="137"/>
      <c r="PB60" s="137"/>
      <c r="PC60" s="137"/>
      <c r="PD60" s="137"/>
      <c r="PE60" s="137"/>
      <c r="PF60" s="137"/>
      <c r="PG60" s="137"/>
      <c r="PH60" s="137"/>
      <c r="PI60" s="137"/>
      <c r="PJ60" s="137"/>
      <c r="PK60" s="137"/>
      <c r="PL60" s="137"/>
      <c r="PM60" s="137"/>
      <c r="PN60" s="137"/>
      <c r="PO60" s="137"/>
      <c r="PP60" s="137"/>
      <c r="PQ60" s="137"/>
      <c r="PR60" s="137"/>
      <c r="PS60" s="137"/>
      <c r="PT60" s="137"/>
      <c r="PU60" s="137"/>
      <c r="PV60" s="137"/>
      <c r="PW60" s="137"/>
      <c r="PX60" s="137"/>
      <c r="PY60" s="137"/>
      <c r="PZ60" s="137"/>
      <c r="QA60" s="137"/>
    </row>
    <row r="61" spans="1:443" s="140" customFormat="1" ht="15" x14ac:dyDescent="0.25">
      <c r="A61" s="137"/>
      <c r="B61" s="194"/>
      <c r="C61" s="7" t="s">
        <v>74</v>
      </c>
      <c r="D61" s="99">
        <v>3</v>
      </c>
      <c r="E61" s="6" t="str">
        <f>IF(D61="","No value entered",IF(NOT(ISNUMBER(D61)),"Value must be a number",IF(D61&lt;0,"Value cannot be negative",IF(D61&lt;&gt;ROUND(D61,0),"Value must be a whole number",IF(AND(SUM(D54:D70)=0,SUM(D47:D50)&lt;&gt;0,D36&lt;&gt;0),"Value cannot be 0 if internal legal services expenditure and number of lawyers is not 0",IF(SUM(D54:D70)&lt;&gt;SUM(D47:D50),"Total number of lawyers in this section must match Section 2a",""))))))</f>
        <v/>
      </c>
      <c r="F61" s="109">
        <f t="shared" si="0"/>
        <v>0</v>
      </c>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c r="BO61" s="137"/>
      <c r="BP61" s="137"/>
      <c r="BQ61" s="137"/>
      <c r="BR61" s="137"/>
      <c r="BS61" s="137"/>
      <c r="BT61" s="137"/>
      <c r="BU61" s="137"/>
      <c r="BV61" s="137"/>
      <c r="BW61" s="137"/>
      <c r="BX61" s="137"/>
      <c r="BY61" s="137"/>
      <c r="BZ61" s="137"/>
      <c r="CA61" s="137"/>
      <c r="CB61" s="137"/>
      <c r="CC61" s="137"/>
      <c r="CD61" s="137"/>
      <c r="CE61" s="137"/>
      <c r="CF61" s="137"/>
      <c r="CG61" s="137"/>
      <c r="CH61" s="137"/>
      <c r="CI61" s="137"/>
      <c r="CJ61" s="137"/>
      <c r="CK61" s="137"/>
      <c r="CL61" s="137"/>
      <c r="CM61" s="137"/>
      <c r="CN61" s="137"/>
      <c r="CO61" s="137"/>
      <c r="CP61" s="137"/>
      <c r="CQ61" s="137"/>
      <c r="CR61" s="137"/>
      <c r="CS61" s="137"/>
      <c r="CT61" s="137"/>
      <c r="CU61" s="137"/>
      <c r="CV61" s="137"/>
      <c r="CW61" s="137"/>
      <c r="CX61" s="137"/>
      <c r="CY61" s="137"/>
      <c r="CZ61" s="137"/>
      <c r="DA61" s="137"/>
      <c r="DB61" s="137"/>
      <c r="DC61" s="137"/>
      <c r="DD61" s="137"/>
      <c r="DE61" s="137"/>
      <c r="DF61" s="137"/>
      <c r="DG61" s="137"/>
      <c r="DH61" s="137"/>
      <c r="DI61" s="137"/>
      <c r="DJ61" s="137"/>
      <c r="DK61" s="137"/>
      <c r="DL61" s="137"/>
      <c r="DM61" s="137"/>
      <c r="DN61" s="137"/>
      <c r="DO61" s="137"/>
      <c r="DP61" s="137"/>
      <c r="DQ61" s="137"/>
      <c r="DR61" s="137"/>
      <c r="DS61" s="137"/>
      <c r="DT61" s="137"/>
      <c r="DU61" s="137"/>
      <c r="DV61" s="137"/>
      <c r="DW61" s="137"/>
      <c r="DX61" s="137"/>
      <c r="DY61" s="137"/>
      <c r="DZ61" s="137"/>
      <c r="EA61" s="137"/>
      <c r="EB61" s="137"/>
      <c r="EC61" s="137"/>
      <c r="ED61" s="137"/>
      <c r="EE61" s="137"/>
      <c r="EF61" s="137"/>
      <c r="EG61" s="137"/>
      <c r="EH61" s="137"/>
      <c r="EI61" s="137"/>
      <c r="EJ61" s="137"/>
      <c r="EK61" s="137"/>
      <c r="EL61" s="137"/>
      <c r="EM61" s="137"/>
      <c r="EN61" s="137"/>
      <c r="EO61" s="137"/>
      <c r="EP61" s="137"/>
      <c r="EQ61" s="137"/>
      <c r="ER61" s="137"/>
      <c r="ES61" s="137"/>
      <c r="ET61" s="137"/>
      <c r="EU61" s="137"/>
      <c r="EV61" s="137"/>
      <c r="EW61" s="137"/>
      <c r="EX61" s="137"/>
      <c r="EY61" s="137"/>
      <c r="EZ61" s="137"/>
      <c r="FA61" s="137"/>
      <c r="FB61" s="137"/>
      <c r="FC61" s="137"/>
      <c r="FD61" s="137"/>
      <c r="FE61" s="137"/>
      <c r="FF61" s="137"/>
      <c r="FG61" s="137"/>
      <c r="FH61" s="137"/>
      <c r="FI61" s="137"/>
      <c r="FJ61" s="137"/>
      <c r="FK61" s="137"/>
      <c r="FL61" s="137"/>
      <c r="FM61" s="137"/>
      <c r="FN61" s="137"/>
      <c r="FO61" s="137"/>
      <c r="FP61" s="137"/>
      <c r="FQ61" s="137"/>
      <c r="FR61" s="137"/>
      <c r="FS61" s="137"/>
      <c r="FT61" s="137"/>
      <c r="FU61" s="137"/>
      <c r="FV61" s="137"/>
      <c r="FW61" s="137"/>
      <c r="FX61" s="137"/>
      <c r="FY61" s="137"/>
      <c r="FZ61" s="137"/>
      <c r="GA61" s="137"/>
      <c r="GB61" s="137"/>
      <c r="GC61" s="137"/>
      <c r="GD61" s="137"/>
      <c r="GE61" s="137"/>
      <c r="GF61" s="137"/>
      <c r="GG61" s="137"/>
      <c r="GH61" s="137"/>
      <c r="GI61" s="137"/>
      <c r="GJ61" s="137"/>
      <c r="GK61" s="137"/>
      <c r="GL61" s="137"/>
      <c r="GM61" s="137"/>
      <c r="GN61" s="137"/>
      <c r="GO61" s="137"/>
      <c r="GP61" s="137"/>
      <c r="GQ61" s="137"/>
      <c r="GR61" s="137"/>
      <c r="GS61" s="137"/>
      <c r="GT61" s="137"/>
      <c r="GU61" s="137"/>
      <c r="GV61" s="137"/>
      <c r="GW61" s="137"/>
      <c r="GX61" s="137"/>
      <c r="GY61" s="137"/>
      <c r="GZ61" s="137"/>
      <c r="HA61" s="137"/>
      <c r="HB61" s="137"/>
      <c r="HC61" s="137"/>
      <c r="HD61" s="137"/>
      <c r="HE61" s="137"/>
      <c r="HF61" s="137"/>
      <c r="HG61" s="137"/>
      <c r="HH61" s="137"/>
      <c r="HI61" s="137"/>
      <c r="HJ61" s="137"/>
      <c r="HK61" s="137"/>
      <c r="HL61" s="137"/>
      <c r="HM61" s="137"/>
      <c r="HN61" s="137"/>
      <c r="HO61" s="137"/>
      <c r="HP61" s="137"/>
      <c r="HQ61" s="137"/>
      <c r="HR61" s="137"/>
      <c r="HS61" s="137"/>
      <c r="HT61" s="137"/>
      <c r="HU61" s="137"/>
      <c r="HV61" s="137"/>
      <c r="HW61" s="137"/>
      <c r="HX61" s="137"/>
      <c r="HY61" s="137"/>
      <c r="HZ61" s="137"/>
      <c r="IA61" s="137"/>
      <c r="IB61" s="137"/>
      <c r="IC61" s="137"/>
      <c r="ID61" s="137"/>
      <c r="IE61" s="137"/>
      <c r="IF61" s="137"/>
      <c r="IG61" s="137"/>
      <c r="IH61" s="137"/>
      <c r="II61" s="137"/>
      <c r="IJ61" s="137"/>
      <c r="IK61" s="137"/>
      <c r="IL61" s="137"/>
      <c r="IM61" s="137"/>
      <c r="IN61" s="137"/>
      <c r="IO61" s="137"/>
      <c r="IP61" s="137"/>
      <c r="IQ61" s="137"/>
      <c r="IR61" s="137"/>
      <c r="IS61" s="137"/>
      <c r="IT61" s="137"/>
      <c r="IU61" s="137"/>
      <c r="IV61" s="137"/>
      <c r="IW61" s="137"/>
      <c r="IX61" s="137"/>
      <c r="IY61" s="137"/>
      <c r="IZ61" s="137"/>
      <c r="JA61" s="137"/>
      <c r="JB61" s="137"/>
      <c r="JC61" s="137"/>
      <c r="JD61" s="137"/>
      <c r="JE61" s="137"/>
      <c r="JF61" s="137"/>
      <c r="JG61" s="137"/>
      <c r="JH61" s="137"/>
      <c r="JI61" s="137"/>
      <c r="JJ61" s="137"/>
      <c r="JK61" s="137"/>
      <c r="JL61" s="137"/>
      <c r="JM61" s="137"/>
      <c r="JN61" s="137"/>
      <c r="JO61" s="137"/>
      <c r="JP61" s="137"/>
      <c r="JQ61" s="137"/>
      <c r="JR61" s="137"/>
      <c r="JS61" s="137"/>
      <c r="JT61" s="137"/>
      <c r="JU61" s="137"/>
      <c r="JV61" s="137"/>
      <c r="JW61" s="137"/>
      <c r="JX61" s="137"/>
      <c r="JY61" s="137"/>
      <c r="JZ61" s="137"/>
      <c r="KA61" s="137"/>
      <c r="KB61" s="137"/>
      <c r="KC61" s="137"/>
      <c r="KD61" s="137"/>
      <c r="KE61" s="137"/>
      <c r="KF61" s="137"/>
      <c r="KG61" s="137"/>
      <c r="KH61" s="137"/>
      <c r="KI61" s="137"/>
      <c r="KJ61" s="137"/>
      <c r="KK61" s="137"/>
      <c r="KL61" s="137"/>
      <c r="KM61" s="137"/>
      <c r="KN61" s="137"/>
      <c r="KO61" s="137"/>
      <c r="KP61" s="137"/>
      <c r="KQ61" s="137"/>
      <c r="KR61" s="137"/>
      <c r="KS61" s="137"/>
      <c r="KT61" s="137"/>
      <c r="KU61" s="137"/>
      <c r="KV61" s="137"/>
      <c r="KW61" s="137"/>
      <c r="KX61" s="137"/>
      <c r="KY61" s="137"/>
      <c r="KZ61" s="137"/>
      <c r="LA61" s="137"/>
      <c r="LB61" s="137"/>
      <c r="LC61" s="137"/>
      <c r="LD61" s="137"/>
      <c r="LE61" s="137"/>
      <c r="LF61" s="137"/>
      <c r="LG61" s="137"/>
      <c r="LH61" s="137"/>
      <c r="LI61" s="137"/>
      <c r="LJ61" s="137"/>
      <c r="LK61" s="137"/>
      <c r="LL61" s="137"/>
      <c r="LM61" s="137"/>
      <c r="LN61" s="137"/>
      <c r="LO61" s="137"/>
      <c r="LP61" s="137"/>
      <c r="LQ61" s="137"/>
      <c r="LR61" s="137"/>
      <c r="LS61" s="137"/>
      <c r="LT61" s="137"/>
      <c r="LU61" s="137"/>
      <c r="LV61" s="137"/>
      <c r="LW61" s="137"/>
      <c r="LX61" s="137"/>
      <c r="LY61" s="137"/>
      <c r="LZ61" s="137"/>
      <c r="MA61" s="137"/>
      <c r="MB61" s="137"/>
      <c r="MC61" s="137"/>
      <c r="MD61" s="137"/>
      <c r="ME61" s="137"/>
      <c r="MF61" s="137"/>
      <c r="MG61" s="137"/>
      <c r="MH61" s="137"/>
      <c r="MI61" s="137"/>
      <c r="MJ61" s="137"/>
      <c r="MK61" s="137"/>
      <c r="ML61" s="137"/>
      <c r="MM61" s="137"/>
      <c r="MN61" s="137"/>
      <c r="MO61" s="137"/>
      <c r="MP61" s="137"/>
      <c r="MQ61" s="137"/>
      <c r="MR61" s="137"/>
      <c r="MS61" s="137"/>
      <c r="MT61" s="137"/>
      <c r="MU61" s="137"/>
      <c r="MV61" s="137"/>
      <c r="MW61" s="137"/>
      <c r="MX61" s="137"/>
      <c r="MY61" s="137"/>
      <c r="MZ61" s="137"/>
      <c r="NA61" s="137"/>
      <c r="NB61" s="137"/>
      <c r="NC61" s="137"/>
      <c r="ND61" s="137"/>
      <c r="NE61" s="137"/>
      <c r="NF61" s="137"/>
      <c r="NG61" s="137"/>
      <c r="NH61" s="137"/>
      <c r="NI61" s="137"/>
      <c r="NJ61" s="137"/>
      <c r="NK61" s="137"/>
      <c r="NL61" s="137"/>
      <c r="NM61" s="137"/>
      <c r="NN61" s="137"/>
      <c r="NO61" s="137"/>
      <c r="NP61" s="137"/>
      <c r="NQ61" s="137"/>
      <c r="NR61" s="137"/>
      <c r="NS61" s="137"/>
      <c r="NT61" s="137"/>
      <c r="NU61" s="137"/>
      <c r="NV61" s="137"/>
      <c r="NW61" s="137"/>
      <c r="NX61" s="137"/>
      <c r="NY61" s="137"/>
      <c r="NZ61" s="137"/>
      <c r="OA61" s="137"/>
      <c r="OB61" s="137"/>
      <c r="OC61" s="137"/>
      <c r="OD61" s="137"/>
      <c r="OE61" s="137"/>
      <c r="OF61" s="137"/>
      <c r="OG61" s="137"/>
      <c r="OH61" s="137"/>
      <c r="OI61" s="137"/>
      <c r="OJ61" s="137"/>
      <c r="OK61" s="137"/>
      <c r="OL61" s="137"/>
      <c r="OM61" s="137"/>
      <c r="ON61" s="137"/>
      <c r="OO61" s="137"/>
      <c r="OP61" s="137"/>
      <c r="OQ61" s="137"/>
      <c r="OR61" s="137"/>
      <c r="OS61" s="137"/>
      <c r="OT61" s="137"/>
      <c r="OU61" s="137"/>
      <c r="OV61" s="137"/>
      <c r="OW61" s="137"/>
      <c r="OX61" s="137"/>
      <c r="OY61" s="137"/>
      <c r="OZ61" s="137"/>
      <c r="PA61" s="137"/>
      <c r="PB61" s="137"/>
      <c r="PC61" s="137"/>
      <c r="PD61" s="137"/>
      <c r="PE61" s="137"/>
      <c r="PF61" s="137"/>
      <c r="PG61" s="137"/>
      <c r="PH61" s="137"/>
      <c r="PI61" s="137"/>
      <c r="PJ61" s="137"/>
      <c r="PK61" s="137"/>
      <c r="PL61" s="137"/>
      <c r="PM61" s="137"/>
      <c r="PN61" s="137"/>
      <c r="PO61" s="137"/>
      <c r="PP61" s="137"/>
      <c r="PQ61" s="137"/>
      <c r="PR61" s="137"/>
      <c r="PS61" s="137"/>
      <c r="PT61" s="137"/>
      <c r="PU61" s="137"/>
      <c r="PV61" s="137"/>
      <c r="PW61" s="137"/>
      <c r="PX61" s="137"/>
      <c r="PY61" s="137"/>
      <c r="PZ61" s="137"/>
      <c r="QA61" s="137"/>
    </row>
    <row r="62" spans="1:443" s="140" customFormat="1" ht="15" x14ac:dyDescent="0.25">
      <c r="A62" s="137"/>
      <c r="B62" s="194"/>
      <c r="C62" s="7" t="s">
        <v>75</v>
      </c>
      <c r="D62" s="99">
        <v>0</v>
      </c>
      <c r="E62" s="6" t="str">
        <f>IF(D62="","No value entered",IF(NOT(ISNUMBER(D62)),"Value must be a number",IF(D62&lt;0,"Value cannot be negative",IF(D62&lt;&gt;ROUND(D62,0),"Value must be a whole number",IF(AND(SUM(D54:D70)=0,SUM(D47:D50)&lt;&gt;0,D36&lt;&gt;0),"Value cannot be 0 if internal legal services expenditure and number of lawyers is not 0",IF(SUM(D54:D70)&lt;&gt;SUM(D47:D50),"Total number of lawyers in this section must match Section 2a",""))))))</f>
        <v/>
      </c>
      <c r="F62" s="109">
        <f t="shared" si="0"/>
        <v>0</v>
      </c>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c r="BY62" s="137"/>
      <c r="BZ62" s="137"/>
      <c r="CA62" s="137"/>
      <c r="CB62" s="137"/>
      <c r="CC62" s="137"/>
      <c r="CD62" s="137"/>
      <c r="CE62" s="137"/>
      <c r="CF62" s="137"/>
      <c r="CG62" s="137"/>
      <c r="CH62" s="137"/>
      <c r="CI62" s="137"/>
      <c r="CJ62" s="137"/>
      <c r="CK62" s="137"/>
      <c r="CL62" s="137"/>
      <c r="CM62" s="137"/>
      <c r="CN62" s="137"/>
      <c r="CO62" s="137"/>
      <c r="CP62" s="137"/>
      <c r="CQ62" s="137"/>
      <c r="CR62" s="137"/>
      <c r="CS62" s="137"/>
      <c r="CT62" s="137"/>
      <c r="CU62" s="137"/>
      <c r="CV62" s="137"/>
      <c r="CW62" s="137"/>
      <c r="CX62" s="137"/>
      <c r="CY62" s="137"/>
      <c r="CZ62" s="137"/>
      <c r="DA62" s="137"/>
      <c r="DB62" s="137"/>
      <c r="DC62" s="137"/>
      <c r="DD62" s="137"/>
      <c r="DE62" s="137"/>
      <c r="DF62" s="137"/>
      <c r="DG62" s="137"/>
      <c r="DH62" s="137"/>
      <c r="DI62" s="137"/>
      <c r="DJ62" s="137"/>
      <c r="DK62" s="137"/>
      <c r="DL62" s="137"/>
      <c r="DM62" s="137"/>
      <c r="DN62" s="137"/>
      <c r="DO62" s="137"/>
      <c r="DP62" s="137"/>
      <c r="DQ62" s="137"/>
      <c r="DR62" s="137"/>
      <c r="DS62" s="137"/>
      <c r="DT62" s="137"/>
      <c r="DU62" s="137"/>
      <c r="DV62" s="137"/>
      <c r="DW62" s="137"/>
      <c r="DX62" s="137"/>
      <c r="DY62" s="137"/>
      <c r="DZ62" s="137"/>
      <c r="EA62" s="137"/>
      <c r="EB62" s="137"/>
      <c r="EC62" s="137"/>
      <c r="ED62" s="137"/>
      <c r="EE62" s="137"/>
      <c r="EF62" s="137"/>
      <c r="EG62" s="137"/>
      <c r="EH62" s="137"/>
      <c r="EI62" s="137"/>
      <c r="EJ62" s="137"/>
      <c r="EK62" s="137"/>
      <c r="EL62" s="137"/>
      <c r="EM62" s="137"/>
      <c r="EN62" s="137"/>
      <c r="EO62" s="137"/>
      <c r="EP62" s="137"/>
      <c r="EQ62" s="137"/>
      <c r="ER62" s="137"/>
      <c r="ES62" s="137"/>
      <c r="ET62" s="137"/>
      <c r="EU62" s="137"/>
      <c r="EV62" s="137"/>
      <c r="EW62" s="137"/>
      <c r="EX62" s="137"/>
      <c r="EY62" s="137"/>
      <c r="EZ62" s="137"/>
      <c r="FA62" s="137"/>
      <c r="FB62" s="137"/>
      <c r="FC62" s="137"/>
      <c r="FD62" s="137"/>
      <c r="FE62" s="137"/>
      <c r="FF62" s="137"/>
      <c r="FG62" s="137"/>
      <c r="FH62" s="137"/>
      <c r="FI62" s="137"/>
      <c r="FJ62" s="137"/>
      <c r="FK62" s="137"/>
      <c r="FL62" s="137"/>
      <c r="FM62" s="137"/>
      <c r="FN62" s="137"/>
      <c r="FO62" s="137"/>
      <c r="FP62" s="137"/>
      <c r="FQ62" s="137"/>
      <c r="FR62" s="137"/>
      <c r="FS62" s="137"/>
      <c r="FT62" s="137"/>
      <c r="FU62" s="137"/>
      <c r="FV62" s="137"/>
      <c r="FW62" s="137"/>
      <c r="FX62" s="137"/>
      <c r="FY62" s="137"/>
      <c r="FZ62" s="137"/>
      <c r="GA62" s="137"/>
      <c r="GB62" s="137"/>
      <c r="GC62" s="137"/>
      <c r="GD62" s="137"/>
      <c r="GE62" s="137"/>
      <c r="GF62" s="137"/>
      <c r="GG62" s="137"/>
      <c r="GH62" s="137"/>
      <c r="GI62" s="137"/>
      <c r="GJ62" s="137"/>
      <c r="GK62" s="137"/>
      <c r="GL62" s="137"/>
      <c r="GM62" s="137"/>
      <c r="GN62" s="137"/>
      <c r="GO62" s="137"/>
      <c r="GP62" s="137"/>
      <c r="GQ62" s="137"/>
      <c r="GR62" s="137"/>
      <c r="GS62" s="137"/>
      <c r="GT62" s="137"/>
      <c r="GU62" s="137"/>
      <c r="GV62" s="137"/>
      <c r="GW62" s="137"/>
      <c r="GX62" s="137"/>
      <c r="GY62" s="137"/>
      <c r="GZ62" s="137"/>
      <c r="HA62" s="137"/>
      <c r="HB62" s="137"/>
      <c r="HC62" s="137"/>
      <c r="HD62" s="137"/>
      <c r="HE62" s="137"/>
      <c r="HF62" s="137"/>
      <c r="HG62" s="137"/>
      <c r="HH62" s="137"/>
      <c r="HI62" s="137"/>
      <c r="HJ62" s="137"/>
      <c r="HK62" s="137"/>
      <c r="HL62" s="137"/>
      <c r="HM62" s="137"/>
      <c r="HN62" s="137"/>
      <c r="HO62" s="137"/>
      <c r="HP62" s="137"/>
      <c r="HQ62" s="137"/>
      <c r="HR62" s="137"/>
      <c r="HS62" s="137"/>
      <c r="HT62" s="137"/>
      <c r="HU62" s="137"/>
      <c r="HV62" s="137"/>
      <c r="HW62" s="137"/>
      <c r="HX62" s="137"/>
      <c r="HY62" s="137"/>
      <c r="HZ62" s="137"/>
      <c r="IA62" s="137"/>
      <c r="IB62" s="137"/>
      <c r="IC62" s="137"/>
      <c r="ID62" s="137"/>
      <c r="IE62" s="137"/>
      <c r="IF62" s="137"/>
      <c r="IG62" s="137"/>
      <c r="IH62" s="137"/>
      <c r="II62" s="137"/>
      <c r="IJ62" s="137"/>
      <c r="IK62" s="137"/>
      <c r="IL62" s="137"/>
      <c r="IM62" s="137"/>
      <c r="IN62" s="137"/>
      <c r="IO62" s="137"/>
      <c r="IP62" s="137"/>
      <c r="IQ62" s="137"/>
      <c r="IR62" s="137"/>
      <c r="IS62" s="137"/>
      <c r="IT62" s="137"/>
      <c r="IU62" s="137"/>
      <c r="IV62" s="137"/>
      <c r="IW62" s="137"/>
      <c r="IX62" s="137"/>
      <c r="IY62" s="137"/>
      <c r="IZ62" s="137"/>
      <c r="JA62" s="137"/>
      <c r="JB62" s="137"/>
      <c r="JC62" s="137"/>
      <c r="JD62" s="137"/>
      <c r="JE62" s="137"/>
      <c r="JF62" s="137"/>
      <c r="JG62" s="137"/>
      <c r="JH62" s="137"/>
      <c r="JI62" s="137"/>
      <c r="JJ62" s="137"/>
      <c r="JK62" s="137"/>
      <c r="JL62" s="137"/>
      <c r="JM62" s="137"/>
      <c r="JN62" s="137"/>
      <c r="JO62" s="137"/>
      <c r="JP62" s="137"/>
      <c r="JQ62" s="137"/>
      <c r="JR62" s="137"/>
      <c r="JS62" s="137"/>
      <c r="JT62" s="137"/>
      <c r="JU62" s="137"/>
      <c r="JV62" s="137"/>
      <c r="JW62" s="137"/>
      <c r="JX62" s="137"/>
      <c r="JY62" s="137"/>
      <c r="JZ62" s="137"/>
      <c r="KA62" s="137"/>
      <c r="KB62" s="137"/>
      <c r="KC62" s="137"/>
      <c r="KD62" s="137"/>
      <c r="KE62" s="137"/>
      <c r="KF62" s="137"/>
      <c r="KG62" s="137"/>
      <c r="KH62" s="137"/>
      <c r="KI62" s="137"/>
      <c r="KJ62" s="137"/>
      <c r="KK62" s="137"/>
      <c r="KL62" s="137"/>
      <c r="KM62" s="137"/>
      <c r="KN62" s="137"/>
      <c r="KO62" s="137"/>
      <c r="KP62" s="137"/>
      <c r="KQ62" s="137"/>
      <c r="KR62" s="137"/>
      <c r="KS62" s="137"/>
      <c r="KT62" s="137"/>
      <c r="KU62" s="137"/>
      <c r="KV62" s="137"/>
      <c r="KW62" s="137"/>
      <c r="KX62" s="137"/>
      <c r="KY62" s="137"/>
      <c r="KZ62" s="137"/>
      <c r="LA62" s="137"/>
      <c r="LB62" s="137"/>
      <c r="LC62" s="137"/>
      <c r="LD62" s="137"/>
      <c r="LE62" s="137"/>
      <c r="LF62" s="137"/>
      <c r="LG62" s="137"/>
      <c r="LH62" s="137"/>
      <c r="LI62" s="137"/>
      <c r="LJ62" s="137"/>
      <c r="LK62" s="137"/>
      <c r="LL62" s="137"/>
      <c r="LM62" s="137"/>
      <c r="LN62" s="137"/>
      <c r="LO62" s="137"/>
      <c r="LP62" s="137"/>
      <c r="LQ62" s="137"/>
      <c r="LR62" s="137"/>
      <c r="LS62" s="137"/>
      <c r="LT62" s="137"/>
      <c r="LU62" s="137"/>
      <c r="LV62" s="137"/>
      <c r="LW62" s="137"/>
      <c r="LX62" s="137"/>
      <c r="LY62" s="137"/>
      <c r="LZ62" s="137"/>
      <c r="MA62" s="137"/>
      <c r="MB62" s="137"/>
      <c r="MC62" s="137"/>
      <c r="MD62" s="137"/>
      <c r="ME62" s="137"/>
      <c r="MF62" s="137"/>
      <c r="MG62" s="137"/>
      <c r="MH62" s="137"/>
      <c r="MI62" s="137"/>
      <c r="MJ62" s="137"/>
      <c r="MK62" s="137"/>
      <c r="ML62" s="137"/>
      <c r="MM62" s="137"/>
      <c r="MN62" s="137"/>
      <c r="MO62" s="137"/>
      <c r="MP62" s="137"/>
      <c r="MQ62" s="137"/>
      <c r="MR62" s="137"/>
      <c r="MS62" s="137"/>
      <c r="MT62" s="137"/>
      <c r="MU62" s="137"/>
      <c r="MV62" s="137"/>
      <c r="MW62" s="137"/>
      <c r="MX62" s="137"/>
      <c r="MY62" s="137"/>
      <c r="MZ62" s="137"/>
      <c r="NA62" s="137"/>
      <c r="NB62" s="137"/>
      <c r="NC62" s="137"/>
      <c r="ND62" s="137"/>
      <c r="NE62" s="137"/>
      <c r="NF62" s="137"/>
      <c r="NG62" s="137"/>
      <c r="NH62" s="137"/>
      <c r="NI62" s="137"/>
      <c r="NJ62" s="137"/>
      <c r="NK62" s="137"/>
      <c r="NL62" s="137"/>
      <c r="NM62" s="137"/>
      <c r="NN62" s="137"/>
      <c r="NO62" s="137"/>
      <c r="NP62" s="137"/>
      <c r="NQ62" s="137"/>
      <c r="NR62" s="137"/>
      <c r="NS62" s="137"/>
      <c r="NT62" s="137"/>
      <c r="NU62" s="137"/>
      <c r="NV62" s="137"/>
      <c r="NW62" s="137"/>
      <c r="NX62" s="137"/>
      <c r="NY62" s="137"/>
      <c r="NZ62" s="137"/>
      <c r="OA62" s="137"/>
      <c r="OB62" s="137"/>
      <c r="OC62" s="137"/>
      <c r="OD62" s="137"/>
      <c r="OE62" s="137"/>
      <c r="OF62" s="137"/>
      <c r="OG62" s="137"/>
      <c r="OH62" s="137"/>
      <c r="OI62" s="137"/>
      <c r="OJ62" s="137"/>
      <c r="OK62" s="137"/>
      <c r="OL62" s="137"/>
      <c r="OM62" s="137"/>
      <c r="ON62" s="137"/>
      <c r="OO62" s="137"/>
      <c r="OP62" s="137"/>
      <c r="OQ62" s="137"/>
      <c r="OR62" s="137"/>
      <c r="OS62" s="137"/>
      <c r="OT62" s="137"/>
      <c r="OU62" s="137"/>
      <c r="OV62" s="137"/>
      <c r="OW62" s="137"/>
      <c r="OX62" s="137"/>
      <c r="OY62" s="137"/>
      <c r="OZ62" s="137"/>
      <c r="PA62" s="137"/>
      <c r="PB62" s="137"/>
      <c r="PC62" s="137"/>
      <c r="PD62" s="137"/>
      <c r="PE62" s="137"/>
      <c r="PF62" s="137"/>
      <c r="PG62" s="137"/>
      <c r="PH62" s="137"/>
      <c r="PI62" s="137"/>
      <c r="PJ62" s="137"/>
      <c r="PK62" s="137"/>
      <c r="PL62" s="137"/>
      <c r="PM62" s="137"/>
      <c r="PN62" s="137"/>
      <c r="PO62" s="137"/>
      <c r="PP62" s="137"/>
      <c r="PQ62" s="137"/>
      <c r="PR62" s="137"/>
      <c r="PS62" s="137"/>
      <c r="PT62" s="137"/>
      <c r="PU62" s="137"/>
      <c r="PV62" s="137"/>
      <c r="PW62" s="137"/>
      <c r="PX62" s="137"/>
      <c r="PY62" s="137"/>
      <c r="PZ62" s="137"/>
      <c r="QA62" s="137"/>
    </row>
    <row r="63" spans="1:443" s="140" customFormat="1" ht="15" x14ac:dyDescent="0.25">
      <c r="A63" s="137"/>
      <c r="B63" s="194"/>
      <c r="C63" s="7" t="s">
        <v>76</v>
      </c>
      <c r="D63" s="99">
        <v>0</v>
      </c>
      <c r="E63" s="6" t="str">
        <f>IF(D63="","No value entered",IF(NOT(ISNUMBER(D63)),"Value must be a number",IF(D63&lt;0,"Value cannot be negative",IF(D63&lt;&gt;ROUND(D63,0),"Value must be a whole number",IF(AND(SUM(D54:D70)=0,SUM(D47:D50)&lt;&gt;0,D36&lt;&gt;0),"Value cannot be 0 if internal legal services expenditure and number of lawyers is not 0",IF(SUM(D54:D70)&lt;&gt;SUM(D47:D50),"Total number of lawyers in this section must match Section 2a",""))))))</f>
        <v/>
      </c>
      <c r="F63" s="109">
        <f t="shared" si="0"/>
        <v>0</v>
      </c>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37"/>
      <c r="BR63" s="137"/>
      <c r="BS63" s="137"/>
      <c r="BT63" s="137"/>
      <c r="BU63" s="137"/>
      <c r="BV63" s="137"/>
      <c r="BW63" s="137"/>
      <c r="BX63" s="137"/>
      <c r="BY63" s="137"/>
      <c r="BZ63" s="137"/>
      <c r="CA63" s="137"/>
      <c r="CB63" s="137"/>
      <c r="CC63" s="137"/>
      <c r="CD63" s="137"/>
      <c r="CE63" s="137"/>
      <c r="CF63" s="137"/>
      <c r="CG63" s="137"/>
      <c r="CH63" s="137"/>
      <c r="CI63" s="137"/>
      <c r="CJ63" s="137"/>
      <c r="CK63" s="137"/>
      <c r="CL63" s="137"/>
      <c r="CM63" s="137"/>
      <c r="CN63" s="137"/>
      <c r="CO63" s="137"/>
      <c r="CP63" s="137"/>
      <c r="CQ63" s="137"/>
      <c r="CR63" s="137"/>
      <c r="CS63" s="137"/>
      <c r="CT63" s="137"/>
      <c r="CU63" s="137"/>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137"/>
      <c r="EC63" s="137"/>
      <c r="ED63" s="137"/>
      <c r="EE63" s="137"/>
      <c r="EF63" s="137"/>
      <c r="EG63" s="137"/>
      <c r="EH63" s="137"/>
      <c r="EI63" s="137"/>
      <c r="EJ63" s="137"/>
      <c r="EK63" s="137"/>
      <c r="EL63" s="137"/>
      <c r="EM63" s="137"/>
      <c r="EN63" s="137"/>
      <c r="EO63" s="137"/>
      <c r="EP63" s="137"/>
      <c r="EQ63" s="137"/>
      <c r="ER63" s="137"/>
      <c r="ES63" s="137"/>
      <c r="ET63" s="137"/>
      <c r="EU63" s="137"/>
      <c r="EV63" s="137"/>
      <c r="EW63" s="137"/>
      <c r="EX63" s="137"/>
      <c r="EY63" s="137"/>
      <c r="EZ63" s="137"/>
      <c r="FA63" s="137"/>
      <c r="FB63" s="137"/>
      <c r="FC63" s="137"/>
      <c r="FD63" s="137"/>
      <c r="FE63" s="137"/>
      <c r="FF63" s="137"/>
      <c r="FG63" s="137"/>
      <c r="FH63" s="137"/>
      <c r="FI63" s="137"/>
      <c r="FJ63" s="137"/>
      <c r="FK63" s="137"/>
      <c r="FL63" s="137"/>
      <c r="FM63" s="137"/>
      <c r="FN63" s="137"/>
      <c r="FO63" s="137"/>
      <c r="FP63" s="137"/>
      <c r="FQ63" s="137"/>
      <c r="FR63" s="137"/>
      <c r="FS63" s="137"/>
      <c r="FT63" s="137"/>
      <c r="FU63" s="137"/>
      <c r="FV63" s="137"/>
      <c r="FW63" s="137"/>
      <c r="FX63" s="137"/>
      <c r="FY63" s="137"/>
      <c r="FZ63" s="137"/>
      <c r="GA63" s="137"/>
      <c r="GB63" s="137"/>
      <c r="GC63" s="137"/>
      <c r="GD63" s="137"/>
      <c r="GE63" s="137"/>
      <c r="GF63" s="137"/>
      <c r="GG63" s="137"/>
      <c r="GH63" s="137"/>
      <c r="GI63" s="137"/>
      <c r="GJ63" s="137"/>
      <c r="GK63" s="137"/>
      <c r="GL63" s="137"/>
      <c r="GM63" s="137"/>
      <c r="GN63" s="137"/>
      <c r="GO63" s="137"/>
      <c r="GP63" s="137"/>
      <c r="GQ63" s="137"/>
      <c r="GR63" s="137"/>
      <c r="GS63" s="137"/>
      <c r="GT63" s="137"/>
      <c r="GU63" s="137"/>
      <c r="GV63" s="137"/>
      <c r="GW63" s="137"/>
      <c r="GX63" s="137"/>
      <c r="GY63" s="137"/>
      <c r="GZ63" s="137"/>
      <c r="HA63" s="137"/>
      <c r="HB63" s="137"/>
      <c r="HC63" s="137"/>
      <c r="HD63" s="137"/>
      <c r="HE63" s="137"/>
      <c r="HF63" s="137"/>
      <c r="HG63" s="137"/>
      <c r="HH63" s="137"/>
      <c r="HI63" s="137"/>
      <c r="HJ63" s="137"/>
      <c r="HK63" s="137"/>
      <c r="HL63" s="137"/>
      <c r="HM63" s="137"/>
      <c r="HN63" s="137"/>
      <c r="HO63" s="137"/>
      <c r="HP63" s="137"/>
      <c r="HQ63" s="137"/>
      <c r="HR63" s="137"/>
      <c r="HS63" s="137"/>
      <c r="HT63" s="137"/>
      <c r="HU63" s="137"/>
      <c r="HV63" s="137"/>
      <c r="HW63" s="137"/>
      <c r="HX63" s="137"/>
      <c r="HY63" s="137"/>
      <c r="HZ63" s="137"/>
      <c r="IA63" s="137"/>
      <c r="IB63" s="137"/>
      <c r="IC63" s="137"/>
      <c r="ID63" s="137"/>
      <c r="IE63" s="137"/>
      <c r="IF63" s="137"/>
      <c r="IG63" s="137"/>
      <c r="IH63" s="137"/>
      <c r="II63" s="137"/>
      <c r="IJ63" s="137"/>
      <c r="IK63" s="137"/>
      <c r="IL63" s="137"/>
      <c r="IM63" s="137"/>
      <c r="IN63" s="137"/>
      <c r="IO63" s="137"/>
      <c r="IP63" s="137"/>
      <c r="IQ63" s="137"/>
      <c r="IR63" s="137"/>
      <c r="IS63" s="137"/>
      <c r="IT63" s="137"/>
      <c r="IU63" s="137"/>
      <c r="IV63" s="137"/>
      <c r="IW63" s="137"/>
      <c r="IX63" s="137"/>
      <c r="IY63" s="137"/>
      <c r="IZ63" s="137"/>
      <c r="JA63" s="137"/>
      <c r="JB63" s="137"/>
      <c r="JC63" s="137"/>
      <c r="JD63" s="137"/>
      <c r="JE63" s="137"/>
      <c r="JF63" s="137"/>
      <c r="JG63" s="137"/>
      <c r="JH63" s="137"/>
      <c r="JI63" s="137"/>
      <c r="JJ63" s="137"/>
      <c r="JK63" s="137"/>
      <c r="JL63" s="137"/>
      <c r="JM63" s="137"/>
      <c r="JN63" s="137"/>
      <c r="JO63" s="137"/>
      <c r="JP63" s="137"/>
      <c r="JQ63" s="137"/>
      <c r="JR63" s="137"/>
      <c r="JS63" s="137"/>
      <c r="JT63" s="137"/>
      <c r="JU63" s="137"/>
      <c r="JV63" s="137"/>
      <c r="JW63" s="137"/>
      <c r="JX63" s="137"/>
      <c r="JY63" s="137"/>
      <c r="JZ63" s="137"/>
      <c r="KA63" s="137"/>
      <c r="KB63" s="137"/>
      <c r="KC63" s="137"/>
      <c r="KD63" s="137"/>
      <c r="KE63" s="137"/>
      <c r="KF63" s="137"/>
      <c r="KG63" s="137"/>
      <c r="KH63" s="137"/>
      <c r="KI63" s="137"/>
      <c r="KJ63" s="137"/>
      <c r="KK63" s="137"/>
      <c r="KL63" s="137"/>
      <c r="KM63" s="137"/>
      <c r="KN63" s="137"/>
      <c r="KO63" s="137"/>
      <c r="KP63" s="137"/>
      <c r="KQ63" s="137"/>
      <c r="KR63" s="137"/>
      <c r="KS63" s="137"/>
      <c r="KT63" s="137"/>
      <c r="KU63" s="137"/>
      <c r="KV63" s="137"/>
      <c r="KW63" s="137"/>
      <c r="KX63" s="137"/>
      <c r="KY63" s="137"/>
      <c r="KZ63" s="137"/>
      <c r="LA63" s="137"/>
      <c r="LB63" s="137"/>
      <c r="LC63" s="137"/>
      <c r="LD63" s="137"/>
      <c r="LE63" s="137"/>
      <c r="LF63" s="137"/>
      <c r="LG63" s="137"/>
      <c r="LH63" s="137"/>
      <c r="LI63" s="137"/>
      <c r="LJ63" s="137"/>
      <c r="LK63" s="137"/>
      <c r="LL63" s="137"/>
      <c r="LM63" s="137"/>
      <c r="LN63" s="137"/>
      <c r="LO63" s="137"/>
      <c r="LP63" s="137"/>
      <c r="LQ63" s="137"/>
      <c r="LR63" s="137"/>
      <c r="LS63" s="137"/>
      <c r="LT63" s="137"/>
      <c r="LU63" s="137"/>
      <c r="LV63" s="137"/>
      <c r="LW63" s="137"/>
      <c r="LX63" s="137"/>
      <c r="LY63" s="137"/>
      <c r="LZ63" s="137"/>
      <c r="MA63" s="137"/>
      <c r="MB63" s="137"/>
      <c r="MC63" s="137"/>
      <c r="MD63" s="137"/>
      <c r="ME63" s="137"/>
      <c r="MF63" s="137"/>
      <c r="MG63" s="137"/>
      <c r="MH63" s="137"/>
      <c r="MI63" s="137"/>
      <c r="MJ63" s="137"/>
      <c r="MK63" s="137"/>
      <c r="ML63" s="137"/>
      <c r="MM63" s="137"/>
      <c r="MN63" s="137"/>
      <c r="MO63" s="137"/>
      <c r="MP63" s="137"/>
      <c r="MQ63" s="137"/>
      <c r="MR63" s="137"/>
      <c r="MS63" s="137"/>
      <c r="MT63" s="137"/>
      <c r="MU63" s="137"/>
      <c r="MV63" s="137"/>
      <c r="MW63" s="137"/>
      <c r="MX63" s="137"/>
      <c r="MY63" s="137"/>
      <c r="MZ63" s="137"/>
      <c r="NA63" s="137"/>
      <c r="NB63" s="137"/>
      <c r="NC63" s="137"/>
      <c r="ND63" s="137"/>
      <c r="NE63" s="137"/>
      <c r="NF63" s="137"/>
      <c r="NG63" s="137"/>
      <c r="NH63" s="137"/>
      <c r="NI63" s="137"/>
      <c r="NJ63" s="137"/>
      <c r="NK63" s="137"/>
      <c r="NL63" s="137"/>
      <c r="NM63" s="137"/>
      <c r="NN63" s="137"/>
      <c r="NO63" s="137"/>
      <c r="NP63" s="137"/>
      <c r="NQ63" s="137"/>
      <c r="NR63" s="137"/>
      <c r="NS63" s="137"/>
      <c r="NT63" s="137"/>
      <c r="NU63" s="137"/>
      <c r="NV63" s="137"/>
      <c r="NW63" s="137"/>
      <c r="NX63" s="137"/>
      <c r="NY63" s="137"/>
      <c r="NZ63" s="137"/>
      <c r="OA63" s="137"/>
      <c r="OB63" s="137"/>
      <c r="OC63" s="137"/>
      <c r="OD63" s="137"/>
      <c r="OE63" s="137"/>
      <c r="OF63" s="137"/>
      <c r="OG63" s="137"/>
      <c r="OH63" s="137"/>
      <c r="OI63" s="137"/>
      <c r="OJ63" s="137"/>
      <c r="OK63" s="137"/>
      <c r="OL63" s="137"/>
      <c r="OM63" s="137"/>
      <c r="ON63" s="137"/>
      <c r="OO63" s="137"/>
      <c r="OP63" s="137"/>
      <c r="OQ63" s="137"/>
      <c r="OR63" s="137"/>
      <c r="OS63" s="137"/>
      <c r="OT63" s="137"/>
      <c r="OU63" s="137"/>
      <c r="OV63" s="137"/>
      <c r="OW63" s="137"/>
      <c r="OX63" s="137"/>
      <c r="OY63" s="137"/>
      <c r="OZ63" s="137"/>
      <c r="PA63" s="137"/>
      <c r="PB63" s="137"/>
      <c r="PC63" s="137"/>
      <c r="PD63" s="137"/>
      <c r="PE63" s="137"/>
      <c r="PF63" s="137"/>
      <c r="PG63" s="137"/>
      <c r="PH63" s="137"/>
      <c r="PI63" s="137"/>
      <c r="PJ63" s="137"/>
      <c r="PK63" s="137"/>
      <c r="PL63" s="137"/>
      <c r="PM63" s="137"/>
      <c r="PN63" s="137"/>
      <c r="PO63" s="137"/>
      <c r="PP63" s="137"/>
      <c r="PQ63" s="137"/>
      <c r="PR63" s="137"/>
      <c r="PS63" s="137"/>
      <c r="PT63" s="137"/>
      <c r="PU63" s="137"/>
      <c r="PV63" s="137"/>
      <c r="PW63" s="137"/>
      <c r="PX63" s="137"/>
      <c r="PY63" s="137"/>
      <c r="PZ63" s="137"/>
      <c r="QA63" s="137"/>
    </row>
    <row r="64" spans="1:443" s="140" customFormat="1" ht="15" x14ac:dyDescent="0.25">
      <c r="A64" s="137"/>
      <c r="B64" s="194"/>
      <c r="C64" s="7" t="s">
        <v>77</v>
      </c>
      <c r="D64" s="99">
        <v>0</v>
      </c>
      <c r="E64" s="6" t="str">
        <f>IF(D64="","No value entered",IF(NOT(ISNUMBER(D64)),"Value must be a number",IF(D64&lt;0,"Value cannot be negative",IF(D64&lt;&gt;ROUND(D64,0),"Value must be a whole number",IF(AND(SUM(D54:D70)=0,SUM(D47:D50)&lt;&gt;0,D36&lt;&gt;0),"Value cannot be 0 if internal legal services expenditure and number of lawyers is not 0",IF(SUM(D54:D70)&lt;&gt;SUM(D47:D50),"Total number of lawyers in this section must match Section 2a",""))))))</f>
        <v/>
      </c>
      <c r="F64" s="109">
        <f t="shared" si="0"/>
        <v>0</v>
      </c>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7"/>
      <c r="BR64" s="137"/>
      <c r="BS64" s="137"/>
      <c r="BT64" s="137"/>
      <c r="BU64" s="137"/>
      <c r="BV64" s="137"/>
      <c r="BW64" s="137"/>
      <c r="BX64" s="137"/>
      <c r="BY64" s="137"/>
      <c r="BZ64" s="137"/>
      <c r="CA64" s="137"/>
      <c r="CB64" s="137"/>
      <c r="CC64" s="137"/>
      <c r="CD64" s="137"/>
      <c r="CE64" s="137"/>
      <c r="CF64" s="137"/>
      <c r="CG64" s="137"/>
      <c r="CH64" s="137"/>
      <c r="CI64" s="137"/>
      <c r="CJ64" s="137"/>
      <c r="CK64" s="137"/>
      <c r="CL64" s="137"/>
      <c r="CM64" s="137"/>
      <c r="CN64" s="137"/>
      <c r="CO64" s="137"/>
      <c r="CP64" s="137"/>
      <c r="CQ64" s="137"/>
      <c r="CR64" s="137"/>
      <c r="CS64" s="137"/>
      <c r="CT64" s="137"/>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37"/>
      <c r="EQ64" s="137"/>
      <c r="ER64" s="137"/>
      <c r="ES64" s="137"/>
      <c r="ET64" s="137"/>
      <c r="EU64" s="137"/>
      <c r="EV64" s="137"/>
      <c r="EW64" s="137"/>
      <c r="EX64" s="137"/>
      <c r="EY64" s="137"/>
      <c r="EZ64" s="137"/>
      <c r="FA64" s="137"/>
      <c r="FB64" s="137"/>
      <c r="FC64" s="137"/>
      <c r="FD64" s="137"/>
      <c r="FE64" s="137"/>
      <c r="FF64" s="137"/>
      <c r="FG64" s="137"/>
      <c r="FH64" s="137"/>
      <c r="FI64" s="137"/>
      <c r="FJ64" s="137"/>
      <c r="FK64" s="137"/>
      <c r="FL64" s="137"/>
      <c r="FM64" s="137"/>
      <c r="FN64" s="137"/>
      <c r="FO64" s="137"/>
      <c r="FP64" s="137"/>
      <c r="FQ64" s="137"/>
      <c r="FR64" s="137"/>
      <c r="FS64" s="137"/>
      <c r="FT64" s="137"/>
      <c r="FU64" s="137"/>
      <c r="FV64" s="137"/>
      <c r="FW64" s="137"/>
      <c r="FX64" s="137"/>
      <c r="FY64" s="137"/>
      <c r="FZ64" s="137"/>
      <c r="GA64" s="137"/>
      <c r="GB64" s="137"/>
      <c r="GC64" s="137"/>
      <c r="GD64" s="137"/>
      <c r="GE64" s="137"/>
      <c r="GF64" s="137"/>
      <c r="GG64" s="137"/>
      <c r="GH64" s="137"/>
      <c r="GI64" s="137"/>
      <c r="GJ64" s="137"/>
      <c r="GK64" s="137"/>
      <c r="GL64" s="137"/>
      <c r="GM64" s="137"/>
      <c r="GN64" s="137"/>
      <c r="GO64" s="137"/>
      <c r="GP64" s="137"/>
      <c r="GQ64" s="137"/>
      <c r="GR64" s="137"/>
      <c r="GS64" s="137"/>
      <c r="GT64" s="137"/>
      <c r="GU64" s="137"/>
      <c r="GV64" s="137"/>
      <c r="GW64" s="137"/>
      <c r="GX64" s="137"/>
      <c r="GY64" s="137"/>
      <c r="GZ64" s="137"/>
      <c r="HA64" s="137"/>
      <c r="HB64" s="137"/>
      <c r="HC64" s="137"/>
      <c r="HD64" s="137"/>
      <c r="HE64" s="137"/>
      <c r="HF64" s="137"/>
      <c r="HG64" s="137"/>
      <c r="HH64" s="137"/>
      <c r="HI64" s="137"/>
      <c r="HJ64" s="137"/>
      <c r="HK64" s="137"/>
      <c r="HL64" s="137"/>
      <c r="HM64" s="137"/>
      <c r="HN64" s="137"/>
      <c r="HO64" s="137"/>
      <c r="HP64" s="137"/>
      <c r="HQ64" s="137"/>
      <c r="HR64" s="137"/>
      <c r="HS64" s="137"/>
      <c r="HT64" s="137"/>
      <c r="HU64" s="137"/>
      <c r="HV64" s="137"/>
      <c r="HW64" s="137"/>
      <c r="HX64" s="137"/>
      <c r="HY64" s="137"/>
      <c r="HZ64" s="137"/>
      <c r="IA64" s="137"/>
      <c r="IB64" s="137"/>
      <c r="IC64" s="137"/>
      <c r="ID64" s="137"/>
      <c r="IE64" s="137"/>
      <c r="IF64" s="137"/>
      <c r="IG64" s="137"/>
      <c r="IH64" s="137"/>
      <c r="II64" s="137"/>
      <c r="IJ64" s="137"/>
      <c r="IK64" s="137"/>
      <c r="IL64" s="137"/>
      <c r="IM64" s="137"/>
      <c r="IN64" s="137"/>
      <c r="IO64" s="137"/>
      <c r="IP64" s="137"/>
      <c r="IQ64" s="137"/>
      <c r="IR64" s="137"/>
      <c r="IS64" s="137"/>
      <c r="IT64" s="137"/>
      <c r="IU64" s="137"/>
      <c r="IV64" s="137"/>
      <c r="IW64" s="137"/>
      <c r="IX64" s="137"/>
      <c r="IY64" s="137"/>
      <c r="IZ64" s="137"/>
      <c r="JA64" s="137"/>
      <c r="JB64" s="137"/>
      <c r="JC64" s="137"/>
      <c r="JD64" s="137"/>
      <c r="JE64" s="137"/>
      <c r="JF64" s="137"/>
      <c r="JG64" s="137"/>
      <c r="JH64" s="137"/>
      <c r="JI64" s="137"/>
      <c r="JJ64" s="137"/>
      <c r="JK64" s="137"/>
      <c r="JL64" s="137"/>
      <c r="JM64" s="137"/>
      <c r="JN64" s="137"/>
      <c r="JO64" s="137"/>
      <c r="JP64" s="137"/>
      <c r="JQ64" s="137"/>
      <c r="JR64" s="137"/>
      <c r="JS64" s="137"/>
      <c r="JT64" s="137"/>
      <c r="JU64" s="137"/>
      <c r="JV64" s="137"/>
      <c r="JW64" s="137"/>
      <c r="JX64" s="137"/>
      <c r="JY64" s="137"/>
      <c r="JZ64" s="137"/>
      <c r="KA64" s="137"/>
      <c r="KB64" s="137"/>
      <c r="KC64" s="137"/>
      <c r="KD64" s="137"/>
      <c r="KE64" s="137"/>
      <c r="KF64" s="137"/>
      <c r="KG64" s="137"/>
      <c r="KH64" s="137"/>
      <c r="KI64" s="137"/>
      <c r="KJ64" s="137"/>
      <c r="KK64" s="137"/>
      <c r="KL64" s="137"/>
      <c r="KM64" s="137"/>
      <c r="KN64" s="137"/>
      <c r="KO64" s="137"/>
      <c r="KP64" s="137"/>
      <c r="KQ64" s="137"/>
      <c r="KR64" s="137"/>
      <c r="KS64" s="137"/>
      <c r="KT64" s="137"/>
      <c r="KU64" s="137"/>
      <c r="KV64" s="137"/>
      <c r="KW64" s="137"/>
      <c r="KX64" s="137"/>
      <c r="KY64" s="137"/>
      <c r="KZ64" s="137"/>
      <c r="LA64" s="137"/>
      <c r="LB64" s="137"/>
      <c r="LC64" s="137"/>
      <c r="LD64" s="137"/>
      <c r="LE64" s="137"/>
      <c r="LF64" s="137"/>
      <c r="LG64" s="137"/>
      <c r="LH64" s="137"/>
      <c r="LI64" s="137"/>
      <c r="LJ64" s="137"/>
      <c r="LK64" s="137"/>
      <c r="LL64" s="137"/>
      <c r="LM64" s="137"/>
      <c r="LN64" s="137"/>
      <c r="LO64" s="137"/>
      <c r="LP64" s="137"/>
      <c r="LQ64" s="137"/>
      <c r="LR64" s="137"/>
      <c r="LS64" s="137"/>
      <c r="LT64" s="137"/>
      <c r="LU64" s="137"/>
      <c r="LV64" s="137"/>
      <c r="LW64" s="137"/>
      <c r="LX64" s="137"/>
      <c r="LY64" s="137"/>
      <c r="LZ64" s="137"/>
      <c r="MA64" s="137"/>
      <c r="MB64" s="137"/>
      <c r="MC64" s="137"/>
      <c r="MD64" s="137"/>
      <c r="ME64" s="137"/>
      <c r="MF64" s="137"/>
      <c r="MG64" s="137"/>
      <c r="MH64" s="137"/>
      <c r="MI64" s="137"/>
      <c r="MJ64" s="137"/>
      <c r="MK64" s="137"/>
      <c r="ML64" s="137"/>
      <c r="MM64" s="137"/>
      <c r="MN64" s="137"/>
      <c r="MO64" s="137"/>
      <c r="MP64" s="137"/>
      <c r="MQ64" s="137"/>
      <c r="MR64" s="137"/>
      <c r="MS64" s="137"/>
      <c r="MT64" s="137"/>
      <c r="MU64" s="137"/>
      <c r="MV64" s="137"/>
      <c r="MW64" s="137"/>
      <c r="MX64" s="137"/>
      <c r="MY64" s="137"/>
      <c r="MZ64" s="137"/>
      <c r="NA64" s="137"/>
      <c r="NB64" s="137"/>
      <c r="NC64" s="137"/>
      <c r="ND64" s="137"/>
      <c r="NE64" s="137"/>
      <c r="NF64" s="137"/>
      <c r="NG64" s="137"/>
      <c r="NH64" s="137"/>
      <c r="NI64" s="137"/>
      <c r="NJ64" s="137"/>
      <c r="NK64" s="137"/>
      <c r="NL64" s="137"/>
      <c r="NM64" s="137"/>
      <c r="NN64" s="137"/>
      <c r="NO64" s="137"/>
      <c r="NP64" s="137"/>
      <c r="NQ64" s="137"/>
      <c r="NR64" s="137"/>
      <c r="NS64" s="137"/>
      <c r="NT64" s="137"/>
      <c r="NU64" s="137"/>
      <c r="NV64" s="137"/>
      <c r="NW64" s="137"/>
      <c r="NX64" s="137"/>
      <c r="NY64" s="137"/>
      <c r="NZ64" s="137"/>
      <c r="OA64" s="137"/>
      <c r="OB64" s="137"/>
      <c r="OC64" s="137"/>
      <c r="OD64" s="137"/>
      <c r="OE64" s="137"/>
      <c r="OF64" s="137"/>
      <c r="OG64" s="137"/>
      <c r="OH64" s="137"/>
      <c r="OI64" s="137"/>
      <c r="OJ64" s="137"/>
      <c r="OK64" s="137"/>
      <c r="OL64" s="137"/>
      <c r="OM64" s="137"/>
      <c r="ON64" s="137"/>
      <c r="OO64" s="137"/>
      <c r="OP64" s="137"/>
      <c r="OQ64" s="137"/>
      <c r="OR64" s="137"/>
      <c r="OS64" s="137"/>
      <c r="OT64" s="137"/>
      <c r="OU64" s="137"/>
      <c r="OV64" s="137"/>
      <c r="OW64" s="137"/>
      <c r="OX64" s="137"/>
      <c r="OY64" s="137"/>
      <c r="OZ64" s="137"/>
      <c r="PA64" s="137"/>
      <c r="PB64" s="137"/>
      <c r="PC64" s="137"/>
      <c r="PD64" s="137"/>
      <c r="PE64" s="137"/>
      <c r="PF64" s="137"/>
      <c r="PG64" s="137"/>
      <c r="PH64" s="137"/>
      <c r="PI64" s="137"/>
      <c r="PJ64" s="137"/>
      <c r="PK64" s="137"/>
      <c r="PL64" s="137"/>
      <c r="PM64" s="137"/>
      <c r="PN64" s="137"/>
      <c r="PO64" s="137"/>
      <c r="PP64" s="137"/>
      <c r="PQ64" s="137"/>
      <c r="PR64" s="137"/>
      <c r="PS64" s="137"/>
      <c r="PT64" s="137"/>
      <c r="PU64" s="137"/>
      <c r="PV64" s="137"/>
      <c r="PW64" s="137"/>
      <c r="PX64" s="137"/>
      <c r="PY64" s="137"/>
      <c r="PZ64" s="137"/>
      <c r="QA64" s="137"/>
    </row>
    <row r="65" spans="1:443" s="140" customFormat="1" ht="15" x14ac:dyDescent="0.25">
      <c r="A65" s="137"/>
      <c r="B65" s="194"/>
      <c r="C65" s="7" t="s">
        <v>78</v>
      </c>
      <c r="D65" s="99">
        <v>4</v>
      </c>
      <c r="E65" s="6" t="str">
        <f>IF(D65="","No value entered",IF(NOT(ISNUMBER(D65)),"Value must be a number",IF(D65&lt;0,"Value cannot be negative",IF(D65&lt;&gt;ROUND(D65,0),"Value must be a whole number",IF(AND(SUM(D54:D70)=0,SUM(D47:D50)&lt;&gt;0,D36&lt;&gt;0),"Value cannot be 0 if internal legal services expenditure and number of lawyers is not 0",IF(SUM(D54:D70)&lt;&gt;SUM(D47:D50),"Total number of lawyers in this section must match Section 2a",""))))))</f>
        <v/>
      </c>
      <c r="F65" s="109">
        <f t="shared" si="0"/>
        <v>0</v>
      </c>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7"/>
      <c r="LR65" s="137"/>
      <c r="LS65" s="137"/>
      <c r="LT65" s="137"/>
      <c r="LU65" s="137"/>
      <c r="LV65" s="137"/>
      <c r="LW65" s="137"/>
      <c r="LX65" s="137"/>
      <c r="LY65" s="137"/>
      <c r="LZ65" s="137"/>
      <c r="MA65" s="137"/>
      <c r="MB65" s="137"/>
      <c r="MC65" s="137"/>
      <c r="MD65" s="137"/>
      <c r="ME65" s="137"/>
      <c r="MF65" s="137"/>
      <c r="MG65" s="137"/>
      <c r="MH65" s="137"/>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row>
    <row r="66" spans="1:443" s="140" customFormat="1" ht="15" x14ac:dyDescent="0.25">
      <c r="A66" s="137"/>
      <c r="B66" s="194"/>
      <c r="C66" s="7" t="s">
        <v>79</v>
      </c>
      <c r="D66" s="99">
        <v>0</v>
      </c>
      <c r="E66" s="6" t="str">
        <f>IF(D66="","No value entered",IF(NOT(ISNUMBER(D66)),"Value must be a number",IF(D66&lt;0,"Value cannot be negative",IF(D66&lt;&gt;ROUND(D66,0),"Value must be a whole number",IF(AND(SUM(D54:D70)=0,SUM(D47:D50)&lt;&gt;0,D36&lt;&gt;0),"Value cannot be 0 if internal legal services expenditure and number of lawyers is not 0",IF(SUM(D54:D70)&lt;&gt;SUM(D47:D50),"Total number of lawyers in this section must match Section 2a",""))))))</f>
        <v/>
      </c>
      <c r="F66" s="109">
        <f t="shared" si="0"/>
        <v>0</v>
      </c>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37"/>
      <c r="AY66" s="137"/>
      <c r="AZ66" s="137"/>
      <c r="BA66" s="137"/>
      <c r="BB66" s="137"/>
      <c r="BC66" s="137"/>
      <c r="BD66" s="137"/>
      <c r="BE66" s="137"/>
      <c r="BF66" s="137"/>
      <c r="BG66" s="137"/>
      <c r="BH66" s="137"/>
      <c r="BI66" s="137"/>
      <c r="BJ66" s="137"/>
      <c r="BK66" s="137"/>
      <c r="BL66" s="137"/>
      <c r="BM66" s="137"/>
      <c r="BN66" s="137"/>
      <c r="BO66" s="137"/>
      <c r="BP66" s="137"/>
      <c r="BQ66" s="137"/>
      <c r="BR66" s="137"/>
      <c r="BS66" s="137"/>
      <c r="BT66" s="137"/>
      <c r="BU66" s="137"/>
      <c r="BV66" s="137"/>
      <c r="BW66" s="137"/>
      <c r="BX66" s="137"/>
      <c r="BY66" s="137"/>
      <c r="BZ66" s="137"/>
      <c r="CA66" s="137"/>
      <c r="CB66" s="137"/>
      <c r="CC66" s="137"/>
      <c r="CD66" s="137"/>
      <c r="CE66" s="137"/>
      <c r="CF66" s="137"/>
      <c r="CG66" s="137"/>
      <c r="CH66" s="137"/>
      <c r="CI66" s="137"/>
      <c r="CJ66" s="137"/>
      <c r="CK66" s="137"/>
      <c r="CL66" s="137"/>
      <c r="CM66" s="137"/>
      <c r="CN66" s="137"/>
      <c r="CO66" s="137"/>
      <c r="CP66" s="137"/>
      <c r="CQ66" s="137"/>
      <c r="CR66" s="137"/>
      <c r="CS66" s="137"/>
      <c r="CT66" s="137"/>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c r="FO66" s="137"/>
      <c r="FP66" s="137"/>
      <c r="FQ66" s="137"/>
      <c r="FR66" s="137"/>
      <c r="FS66" s="137"/>
      <c r="FT66" s="137"/>
      <c r="FU66" s="137"/>
      <c r="FV66" s="137"/>
      <c r="FW66" s="137"/>
      <c r="FX66" s="137"/>
      <c r="FY66" s="137"/>
      <c r="FZ66" s="137"/>
      <c r="GA66" s="137"/>
      <c r="GB66" s="137"/>
      <c r="GC66" s="137"/>
      <c r="GD66" s="137"/>
      <c r="GE66" s="137"/>
      <c r="GF66" s="137"/>
      <c r="GG66" s="137"/>
      <c r="GH66" s="137"/>
      <c r="GI66" s="137"/>
      <c r="GJ66" s="137"/>
      <c r="GK66" s="137"/>
      <c r="GL66" s="137"/>
      <c r="GM66" s="137"/>
      <c r="GN66" s="137"/>
      <c r="GO66" s="137"/>
      <c r="GP66" s="137"/>
      <c r="GQ66" s="137"/>
      <c r="GR66" s="137"/>
      <c r="GS66" s="137"/>
      <c r="GT66" s="137"/>
      <c r="GU66" s="137"/>
      <c r="GV66" s="137"/>
      <c r="GW66" s="137"/>
      <c r="GX66" s="137"/>
      <c r="GY66" s="137"/>
      <c r="GZ66" s="137"/>
      <c r="HA66" s="137"/>
      <c r="HB66" s="137"/>
      <c r="HC66" s="137"/>
      <c r="HD66" s="137"/>
      <c r="HE66" s="137"/>
      <c r="HF66" s="137"/>
      <c r="HG66" s="137"/>
      <c r="HH66" s="137"/>
      <c r="HI66" s="137"/>
      <c r="HJ66" s="137"/>
      <c r="HK66" s="137"/>
      <c r="HL66" s="137"/>
      <c r="HM66" s="137"/>
      <c r="HN66" s="137"/>
      <c r="HO66" s="137"/>
      <c r="HP66" s="137"/>
      <c r="HQ66" s="137"/>
      <c r="HR66" s="137"/>
      <c r="HS66" s="137"/>
      <c r="HT66" s="137"/>
      <c r="HU66" s="137"/>
      <c r="HV66" s="137"/>
      <c r="HW66" s="137"/>
      <c r="HX66" s="137"/>
      <c r="HY66" s="137"/>
      <c r="HZ66" s="137"/>
      <c r="IA66" s="137"/>
      <c r="IB66" s="137"/>
      <c r="IC66" s="137"/>
      <c r="ID66" s="137"/>
      <c r="IE66" s="137"/>
      <c r="IF66" s="137"/>
      <c r="IG66" s="137"/>
      <c r="IH66" s="137"/>
      <c r="II66" s="137"/>
      <c r="IJ66" s="137"/>
      <c r="IK66" s="137"/>
      <c r="IL66" s="137"/>
      <c r="IM66" s="137"/>
      <c r="IN66" s="137"/>
      <c r="IO66" s="137"/>
      <c r="IP66" s="137"/>
      <c r="IQ66" s="137"/>
      <c r="IR66" s="137"/>
      <c r="IS66" s="137"/>
      <c r="IT66" s="137"/>
      <c r="IU66" s="137"/>
      <c r="IV66" s="137"/>
      <c r="IW66" s="137"/>
      <c r="IX66" s="137"/>
      <c r="IY66" s="137"/>
      <c r="IZ66" s="137"/>
      <c r="JA66" s="137"/>
      <c r="JB66" s="137"/>
      <c r="JC66" s="137"/>
      <c r="JD66" s="137"/>
      <c r="JE66" s="137"/>
      <c r="JF66" s="137"/>
      <c r="JG66" s="137"/>
      <c r="JH66" s="137"/>
      <c r="JI66" s="137"/>
      <c r="JJ66" s="137"/>
      <c r="JK66" s="137"/>
      <c r="JL66" s="137"/>
      <c r="JM66" s="137"/>
      <c r="JN66" s="137"/>
      <c r="JO66" s="137"/>
      <c r="JP66" s="137"/>
      <c r="JQ66" s="137"/>
      <c r="JR66" s="137"/>
      <c r="JS66" s="137"/>
      <c r="JT66" s="137"/>
      <c r="JU66" s="137"/>
      <c r="JV66" s="137"/>
      <c r="JW66" s="137"/>
      <c r="JX66" s="137"/>
      <c r="JY66" s="137"/>
      <c r="JZ66" s="137"/>
      <c r="KA66" s="137"/>
      <c r="KB66" s="137"/>
      <c r="KC66" s="137"/>
      <c r="KD66" s="137"/>
      <c r="KE66" s="137"/>
      <c r="KF66" s="137"/>
      <c r="KG66" s="137"/>
      <c r="KH66" s="137"/>
      <c r="KI66" s="137"/>
      <c r="KJ66" s="137"/>
      <c r="KK66" s="137"/>
      <c r="KL66" s="137"/>
      <c r="KM66" s="137"/>
      <c r="KN66" s="137"/>
      <c r="KO66" s="137"/>
      <c r="KP66" s="137"/>
      <c r="KQ66" s="137"/>
      <c r="KR66" s="137"/>
      <c r="KS66" s="137"/>
      <c r="KT66" s="137"/>
      <c r="KU66" s="137"/>
      <c r="KV66" s="137"/>
      <c r="KW66" s="137"/>
      <c r="KX66" s="137"/>
      <c r="KY66" s="137"/>
      <c r="KZ66" s="137"/>
      <c r="LA66" s="137"/>
      <c r="LB66" s="137"/>
      <c r="LC66" s="137"/>
      <c r="LD66" s="137"/>
      <c r="LE66" s="137"/>
      <c r="LF66" s="137"/>
      <c r="LG66" s="137"/>
      <c r="LH66" s="137"/>
      <c r="LI66" s="137"/>
      <c r="LJ66" s="137"/>
      <c r="LK66" s="137"/>
      <c r="LL66" s="137"/>
      <c r="LM66" s="137"/>
      <c r="LN66" s="137"/>
      <c r="LO66" s="137"/>
      <c r="LP66" s="137"/>
      <c r="LQ66" s="137"/>
      <c r="LR66" s="137"/>
      <c r="LS66" s="137"/>
      <c r="LT66" s="137"/>
      <c r="LU66" s="137"/>
      <c r="LV66" s="137"/>
      <c r="LW66" s="137"/>
      <c r="LX66" s="137"/>
      <c r="LY66" s="137"/>
      <c r="LZ66" s="137"/>
      <c r="MA66" s="137"/>
      <c r="MB66" s="137"/>
      <c r="MC66" s="137"/>
      <c r="MD66" s="137"/>
      <c r="ME66" s="137"/>
      <c r="MF66" s="137"/>
      <c r="MG66" s="137"/>
      <c r="MH66" s="137"/>
      <c r="MI66" s="137"/>
      <c r="MJ66" s="137"/>
      <c r="MK66" s="137"/>
      <c r="ML66" s="137"/>
      <c r="MM66" s="137"/>
      <c r="MN66" s="137"/>
      <c r="MO66" s="137"/>
      <c r="MP66" s="137"/>
      <c r="MQ66" s="137"/>
      <c r="MR66" s="137"/>
      <c r="MS66" s="137"/>
      <c r="MT66" s="137"/>
      <c r="MU66" s="137"/>
      <c r="MV66" s="137"/>
      <c r="MW66" s="137"/>
      <c r="MX66" s="137"/>
      <c r="MY66" s="137"/>
      <c r="MZ66" s="137"/>
      <c r="NA66" s="137"/>
      <c r="NB66" s="137"/>
      <c r="NC66" s="137"/>
      <c r="ND66" s="137"/>
      <c r="NE66" s="137"/>
      <c r="NF66" s="137"/>
      <c r="NG66" s="137"/>
      <c r="NH66" s="137"/>
      <c r="NI66" s="137"/>
      <c r="NJ66" s="137"/>
      <c r="NK66" s="137"/>
      <c r="NL66" s="137"/>
      <c r="NM66" s="137"/>
      <c r="NN66" s="137"/>
      <c r="NO66" s="137"/>
      <c r="NP66" s="137"/>
      <c r="NQ66" s="137"/>
      <c r="NR66" s="137"/>
      <c r="NS66" s="137"/>
      <c r="NT66" s="137"/>
      <c r="NU66" s="137"/>
      <c r="NV66" s="137"/>
      <c r="NW66" s="137"/>
      <c r="NX66" s="137"/>
      <c r="NY66" s="137"/>
      <c r="NZ66" s="137"/>
      <c r="OA66" s="137"/>
      <c r="OB66" s="137"/>
      <c r="OC66" s="137"/>
      <c r="OD66" s="137"/>
      <c r="OE66" s="137"/>
      <c r="OF66" s="137"/>
      <c r="OG66" s="137"/>
      <c r="OH66" s="137"/>
      <c r="OI66" s="137"/>
      <c r="OJ66" s="137"/>
      <c r="OK66" s="137"/>
      <c r="OL66" s="137"/>
      <c r="OM66" s="137"/>
      <c r="ON66" s="137"/>
      <c r="OO66" s="137"/>
      <c r="OP66" s="137"/>
      <c r="OQ66" s="137"/>
      <c r="OR66" s="137"/>
      <c r="OS66" s="137"/>
      <c r="OT66" s="137"/>
      <c r="OU66" s="137"/>
      <c r="OV66" s="137"/>
      <c r="OW66" s="137"/>
      <c r="OX66" s="137"/>
      <c r="OY66" s="137"/>
      <c r="OZ66" s="137"/>
      <c r="PA66" s="137"/>
      <c r="PB66" s="137"/>
      <c r="PC66" s="137"/>
      <c r="PD66" s="137"/>
      <c r="PE66" s="137"/>
      <c r="PF66" s="137"/>
      <c r="PG66" s="137"/>
      <c r="PH66" s="137"/>
      <c r="PI66" s="137"/>
      <c r="PJ66" s="137"/>
      <c r="PK66" s="137"/>
      <c r="PL66" s="137"/>
      <c r="PM66" s="137"/>
      <c r="PN66" s="137"/>
      <c r="PO66" s="137"/>
      <c r="PP66" s="137"/>
      <c r="PQ66" s="137"/>
      <c r="PR66" s="137"/>
      <c r="PS66" s="137"/>
      <c r="PT66" s="137"/>
      <c r="PU66" s="137"/>
      <c r="PV66" s="137"/>
      <c r="PW66" s="137"/>
      <c r="PX66" s="137"/>
      <c r="PY66" s="137"/>
      <c r="PZ66" s="137"/>
      <c r="QA66" s="137"/>
    </row>
    <row r="67" spans="1:443" s="140" customFormat="1" ht="15" x14ac:dyDescent="0.25">
      <c r="A67" s="137"/>
      <c r="B67" s="194"/>
      <c r="C67" s="7" t="s">
        <v>80</v>
      </c>
      <c r="D67" s="99">
        <v>0</v>
      </c>
      <c r="E67" s="6" t="str">
        <f>IF(D67="","No value entered",IF(NOT(ISNUMBER(D67)),"Value must be a number",IF(D67&lt;0,"Value cannot be negative",IF(D67&lt;&gt;ROUND(D67,0),"Value must be a whole number",IF(AND(SUM(D54:D70)=0,SUM(D47:D50)&lt;&gt;0,D36&lt;&gt;0),"Value cannot be 0 if internal legal services expenditure and number of lawyers is not 0",IF(SUM(D54:D70)&lt;&gt;SUM(D47:D50),"Total number of lawyers in this section must match Section 2a",""))))))</f>
        <v/>
      </c>
      <c r="F67" s="109">
        <f t="shared" si="0"/>
        <v>0</v>
      </c>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c r="BS67" s="137"/>
      <c r="BT67" s="137"/>
      <c r="BU67" s="137"/>
      <c r="BV67" s="137"/>
      <c r="BW67" s="137"/>
      <c r="BX67" s="137"/>
      <c r="BY67" s="137"/>
      <c r="BZ67" s="137"/>
      <c r="CA67" s="137"/>
      <c r="CB67" s="137"/>
      <c r="CC67" s="137"/>
      <c r="CD67" s="137"/>
      <c r="CE67" s="137"/>
      <c r="CF67" s="137"/>
      <c r="CG67" s="137"/>
      <c r="CH67" s="137"/>
      <c r="CI67" s="137"/>
      <c r="CJ67" s="137"/>
      <c r="CK67" s="137"/>
      <c r="CL67" s="137"/>
      <c r="CM67" s="137"/>
      <c r="CN67" s="137"/>
      <c r="CO67" s="137"/>
      <c r="CP67" s="137"/>
      <c r="CQ67" s="137"/>
      <c r="CR67" s="137"/>
      <c r="CS67" s="137"/>
      <c r="CT67" s="137"/>
      <c r="CU67" s="137"/>
      <c r="CV67" s="137"/>
      <c r="CW67" s="137"/>
      <c r="CX67" s="137"/>
      <c r="CY67" s="137"/>
      <c r="CZ67" s="137"/>
      <c r="DA67" s="137"/>
      <c r="DB67" s="137"/>
      <c r="DC67" s="137"/>
      <c r="DD67" s="137"/>
      <c r="DE67" s="137"/>
      <c r="DF67" s="137"/>
      <c r="DG67" s="137"/>
      <c r="DH67" s="137"/>
      <c r="DI67" s="137"/>
      <c r="DJ67" s="137"/>
      <c r="DK67" s="137"/>
      <c r="DL67" s="137"/>
      <c r="DM67" s="137"/>
      <c r="DN67" s="137"/>
      <c r="DO67" s="137"/>
      <c r="DP67" s="137"/>
      <c r="DQ67" s="137"/>
      <c r="DR67" s="137"/>
      <c r="DS67" s="137"/>
      <c r="DT67" s="137"/>
      <c r="DU67" s="137"/>
      <c r="DV67" s="137"/>
      <c r="DW67" s="137"/>
      <c r="DX67" s="137"/>
      <c r="DY67" s="137"/>
      <c r="DZ67" s="137"/>
      <c r="EA67" s="137"/>
      <c r="EB67" s="137"/>
      <c r="EC67" s="137"/>
      <c r="ED67" s="137"/>
      <c r="EE67" s="137"/>
      <c r="EF67" s="137"/>
      <c r="EG67" s="137"/>
      <c r="EH67" s="137"/>
      <c r="EI67" s="137"/>
      <c r="EJ67" s="137"/>
      <c r="EK67" s="137"/>
      <c r="EL67" s="137"/>
      <c r="EM67" s="137"/>
      <c r="EN67" s="137"/>
      <c r="EO67" s="137"/>
      <c r="EP67" s="137"/>
      <c r="EQ67" s="137"/>
      <c r="ER67" s="137"/>
      <c r="ES67" s="137"/>
      <c r="ET67" s="137"/>
      <c r="EU67" s="137"/>
      <c r="EV67" s="137"/>
      <c r="EW67" s="137"/>
      <c r="EX67" s="137"/>
      <c r="EY67" s="137"/>
      <c r="EZ67" s="137"/>
      <c r="FA67" s="137"/>
      <c r="FB67" s="137"/>
      <c r="FC67" s="137"/>
      <c r="FD67" s="137"/>
      <c r="FE67" s="137"/>
      <c r="FF67" s="137"/>
      <c r="FG67" s="137"/>
      <c r="FH67" s="137"/>
      <c r="FI67" s="137"/>
      <c r="FJ67" s="137"/>
      <c r="FK67" s="137"/>
      <c r="FL67" s="137"/>
      <c r="FM67" s="137"/>
      <c r="FN67" s="137"/>
      <c r="FO67" s="137"/>
      <c r="FP67" s="137"/>
      <c r="FQ67" s="137"/>
      <c r="FR67" s="137"/>
      <c r="FS67" s="137"/>
      <c r="FT67" s="137"/>
      <c r="FU67" s="137"/>
      <c r="FV67" s="137"/>
      <c r="FW67" s="137"/>
      <c r="FX67" s="137"/>
      <c r="FY67" s="137"/>
      <c r="FZ67" s="137"/>
      <c r="GA67" s="137"/>
      <c r="GB67" s="137"/>
      <c r="GC67" s="137"/>
      <c r="GD67" s="137"/>
      <c r="GE67" s="137"/>
      <c r="GF67" s="137"/>
      <c r="GG67" s="137"/>
      <c r="GH67" s="137"/>
      <c r="GI67" s="137"/>
      <c r="GJ67" s="137"/>
      <c r="GK67" s="137"/>
      <c r="GL67" s="137"/>
      <c r="GM67" s="137"/>
      <c r="GN67" s="137"/>
      <c r="GO67" s="137"/>
      <c r="GP67" s="137"/>
      <c r="GQ67" s="137"/>
      <c r="GR67" s="137"/>
      <c r="GS67" s="137"/>
      <c r="GT67" s="137"/>
      <c r="GU67" s="137"/>
      <c r="GV67" s="137"/>
      <c r="GW67" s="137"/>
      <c r="GX67" s="137"/>
      <c r="GY67" s="137"/>
      <c r="GZ67" s="137"/>
      <c r="HA67" s="137"/>
      <c r="HB67" s="137"/>
      <c r="HC67" s="137"/>
      <c r="HD67" s="137"/>
      <c r="HE67" s="137"/>
      <c r="HF67" s="137"/>
      <c r="HG67" s="137"/>
      <c r="HH67" s="137"/>
      <c r="HI67" s="137"/>
      <c r="HJ67" s="137"/>
      <c r="HK67" s="137"/>
      <c r="HL67" s="137"/>
      <c r="HM67" s="137"/>
      <c r="HN67" s="137"/>
      <c r="HO67" s="137"/>
      <c r="HP67" s="137"/>
      <c r="HQ67" s="137"/>
      <c r="HR67" s="137"/>
      <c r="HS67" s="137"/>
      <c r="HT67" s="137"/>
      <c r="HU67" s="137"/>
      <c r="HV67" s="137"/>
      <c r="HW67" s="137"/>
      <c r="HX67" s="137"/>
      <c r="HY67" s="137"/>
      <c r="HZ67" s="137"/>
      <c r="IA67" s="137"/>
      <c r="IB67" s="137"/>
      <c r="IC67" s="137"/>
      <c r="ID67" s="137"/>
      <c r="IE67" s="137"/>
      <c r="IF67" s="137"/>
      <c r="IG67" s="137"/>
      <c r="IH67" s="137"/>
      <c r="II67" s="137"/>
      <c r="IJ67" s="137"/>
      <c r="IK67" s="137"/>
      <c r="IL67" s="137"/>
      <c r="IM67" s="137"/>
      <c r="IN67" s="137"/>
      <c r="IO67" s="137"/>
      <c r="IP67" s="137"/>
      <c r="IQ67" s="137"/>
      <c r="IR67" s="137"/>
      <c r="IS67" s="137"/>
      <c r="IT67" s="137"/>
      <c r="IU67" s="137"/>
      <c r="IV67" s="137"/>
      <c r="IW67" s="137"/>
      <c r="IX67" s="137"/>
      <c r="IY67" s="137"/>
      <c r="IZ67" s="137"/>
      <c r="JA67" s="137"/>
      <c r="JB67" s="137"/>
      <c r="JC67" s="137"/>
      <c r="JD67" s="137"/>
      <c r="JE67" s="137"/>
      <c r="JF67" s="137"/>
      <c r="JG67" s="137"/>
      <c r="JH67" s="137"/>
      <c r="JI67" s="137"/>
      <c r="JJ67" s="137"/>
      <c r="JK67" s="137"/>
      <c r="JL67" s="137"/>
      <c r="JM67" s="137"/>
      <c r="JN67" s="137"/>
      <c r="JO67" s="137"/>
      <c r="JP67" s="137"/>
      <c r="JQ67" s="137"/>
      <c r="JR67" s="137"/>
      <c r="JS67" s="137"/>
      <c r="JT67" s="137"/>
      <c r="JU67" s="137"/>
      <c r="JV67" s="137"/>
      <c r="JW67" s="137"/>
      <c r="JX67" s="137"/>
      <c r="JY67" s="137"/>
      <c r="JZ67" s="137"/>
      <c r="KA67" s="137"/>
      <c r="KB67" s="137"/>
      <c r="KC67" s="137"/>
      <c r="KD67" s="137"/>
      <c r="KE67" s="137"/>
      <c r="KF67" s="137"/>
      <c r="KG67" s="137"/>
      <c r="KH67" s="137"/>
      <c r="KI67" s="137"/>
      <c r="KJ67" s="137"/>
      <c r="KK67" s="137"/>
      <c r="KL67" s="137"/>
      <c r="KM67" s="137"/>
      <c r="KN67" s="137"/>
      <c r="KO67" s="137"/>
      <c r="KP67" s="137"/>
      <c r="KQ67" s="137"/>
      <c r="KR67" s="137"/>
      <c r="KS67" s="137"/>
      <c r="KT67" s="137"/>
      <c r="KU67" s="137"/>
      <c r="KV67" s="137"/>
      <c r="KW67" s="137"/>
      <c r="KX67" s="137"/>
      <c r="KY67" s="137"/>
      <c r="KZ67" s="137"/>
      <c r="LA67" s="137"/>
      <c r="LB67" s="137"/>
      <c r="LC67" s="137"/>
      <c r="LD67" s="137"/>
      <c r="LE67" s="137"/>
      <c r="LF67" s="137"/>
      <c r="LG67" s="137"/>
      <c r="LH67" s="137"/>
      <c r="LI67" s="137"/>
      <c r="LJ67" s="137"/>
      <c r="LK67" s="137"/>
      <c r="LL67" s="137"/>
      <c r="LM67" s="137"/>
      <c r="LN67" s="137"/>
      <c r="LO67" s="137"/>
      <c r="LP67" s="137"/>
      <c r="LQ67" s="137"/>
      <c r="LR67" s="137"/>
      <c r="LS67" s="137"/>
      <c r="LT67" s="137"/>
      <c r="LU67" s="137"/>
      <c r="LV67" s="137"/>
      <c r="LW67" s="137"/>
      <c r="LX67" s="137"/>
      <c r="LY67" s="137"/>
      <c r="LZ67" s="137"/>
      <c r="MA67" s="137"/>
      <c r="MB67" s="137"/>
      <c r="MC67" s="137"/>
      <c r="MD67" s="137"/>
      <c r="ME67" s="137"/>
      <c r="MF67" s="137"/>
      <c r="MG67" s="137"/>
      <c r="MH67" s="137"/>
      <c r="MI67" s="137"/>
      <c r="MJ67" s="137"/>
      <c r="MK67" s="137"/>
      <c r="ML67" s="137"/>
      <c r="MM67" s="137"/>
      <c r="MN67" s="137"/>
      <c r="MO67" s="137"/>
      <c r="MP67" s="137"/>
      <c r="MQ67" s="137"/>
      <c r="MR67" s="137"/>
      <c r="MS67" s="137"/>
      <c r="MT67" s="137"/>
      <c r="MU67" s="137"/>
      <c r="MV67" s="137"/>
      <c r="MW67" s="137"/>
      <c r="MX67" s="137"/>
      <c r="MY67" s="137"/>
      <c r="MZ67" s="137"/>
      <c r="NA67" s="137"/>
      <c r="NB67" s="137"/>
      <c r="NC67" s="137"/>
      <c r="ND67" s="137"/>
      <c r="NE67" s="137"/>
      <c r="NF67" s="137"/>
      <c r="NG67" s="137"/>
      <c r="NH67" s="137"/>
      <c r="NI67" s="137"/>
      <c r="NJ67" s="137"/>
      <c r="NK67" s="137"/>
      <c r="NL67" s="137"/>
      <c r="NM67" s="137"/>
      <c r="NN67" s="137"/>
      <c r="NO67" s="137"/>
      <c r="NP67" s="137"/>
      <c r="NQ67" s="137"/>
      <c r="NR67" s="137"/>
      <c r="NS67" s="137"/>
      <c r="NT67" s="137"/>
      <c r="NU67" s="137"/>
      <c r="NV67" s="137"/>
      <c r="NW67" s="137"/>
      <c r="NX67" s="137"/>
      <c r="NY67" s="137"/>
      <c r="NZ67" s="137"/>
      <c r="OA67" s="137"/>
      <c r="OB67" s="137"/>
      <c r="OC67" s="137"/>
      <c r="OD67" s="137"/>
      <c r="OE67" s="137"/>
      <c r="OF67" s="137"/>
      <c r="OG67" s="137"/>
      <c r="OH67" s="137"/>
      <c r="OI67" s="137"/>
      <c r="OJ67" s="137"/>
      <c r="OK67" s="137"/>
      <c r="OL67" s="137"/>
      <c r="OM67" s="137"/>
      <c r="ON67" s="137"/>
      <c r="OO67" s="137"/>
      <c r="OP67" s="137"/>
      <c r="OQ67" s="137"/>
      <c r="OR67" s="137"/>
      <c r="OS67" s="137"/>
      <c r="OT67" s="137"/>
      <c r="OU67" s="137"/>
      <c r="OV67" s="137"/>
      <c r="OW67" s="137"/>
      <c r="OX67" s="137"/>
      <c r="OY67" s="137"/>
      <c r="OZ67" s="137"/>
      <c r="PA67" s="137"/>
      <c r="PB67" s="137"/>
      <c r="PC67" s="137"/>
      <c r="PD67" s="137"/>
      <c r="PE67" s="137"/>
      <c r="PF67" s="137"/>
      <c r="PG67" s="137"/>
      <c r="PH67" s="137"/>
      <c r="PI67" s="137"/>
      <c r="PJ67" s="137"/>
      <c r="PK67" s="137"/>
      <c r="PL67" s="137"/>
      <c r="PM67" s="137"/>
      <c r="PN67" s="137"/>
      <c r="PO67" s="137"/>
      <c r="PP67" s="137"/>
      <c r="PQ67" s="137"/>
      <c r="PR67" s="137"/>
      <c r="PS67" s="137"/>
      <c r="PT67" s="137"/>
      <c r="PU67" s="137"/>
      <c r="PV67" s="137"/>
      <c r="PW67" s="137"/>
      <c r="PX67" s="137"/>
      <c r="PY67" s="137"/>
      <c r="PZ67" s="137"/>
      <c r="QA67" s="137"/>
    </row>
    <row r="68" spans="1:443" s="140" customFormat="1" ht="15" x14ac:dyDescent="0.25">
      <c r="A68" s="137"/>
      <c r="B68" s="194"/>
      <c r="C68" s="7" t="s">
        <v>81</v>
      </c>
      <c r="D68" s="99">
        <v>0</v>
      </c>
      <c r="E68" s="6" t="str">
        <f>IF(D68="","No value entered",IF(NOT(ISNUMBER(D68)),"Value must be a number",IF(D68&lt;0,"Value cannot be negative",IF(D68&lt;&gt;ROUND(D68,0),"Value must be a whole number",IF(AND(SUM(D54:D70)=0,SUM(D47:D50)&lt;&gt;0,D36&lt;&gt;0),"Value cannot be 0 if internal legal services expenditure and number of lawyers is not 0",IF(SUM(D54:D70)&lt;&gt;SUM(D47:D50),"Total number of lawyers in this section must match Section 2a",""))))))</f>
        <v/>
      </c>
      <c r="F68" s="109">
        <f t="shared" si="0"/>
        <v>0</v>
      </c>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c r="BW68" s="137"/>
      <c r="BX68" s="137"/>
      <c r="BY68" s="137"/>
      <c r="BZ68" s="137"/>
      <c r="CA68" s="137"/>
      <c r="CB68" s="137"/>
      <c r="CC68" s="137"/>
      <c r="CD68" s="137"/>
      <c r="CE68" s="137"/>
      <c r="CF68" s="137"/>
      <c r="CG68" s="137"/>
      <c r="CH68" s="137"/>
      <c r="CI68" s="137"/>
      <c r="CJ68" s="137"/>
      <c r="CK68" s="137"/>
      <c r="CL68" s="137"/>
      <c r="CM68" s="137"/>
      <c r="CN68" s="137"/>
      <c r="CO68" s="137"/>
      <c r="CP68" s="137"/>
      <c r="CQ68" s="137"/>
      <c r="CR68" s="137"/>
      <c r="CS68" s="137"/>
      <c r="CT68" s="137"/>
      <c r="CU68" s="137"/>
      <c r="CV68" s="137"/>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7"/>
      <c r="FX68" s="137"/>
      <c r="FY68" s="137"/>
      <c r="FZ68" s="137"/>
      <c r="GA68" s="137"/>
      <c r="GB68" s="137"/>
      <c r="GC68" s="137"/>
      <c r="GD68" s="137"/>
      <c r="GE68" s="137"/>
      <c r="GF68" s="137"/>
      <c r="GG68" s="137"/>
      <c r="GH68" s="137"/>
      <c r="GI68" s="137"/>
      <c r="GJ68" s="137"/>
      <c r="GK68" s="137"/>
      <c r="GL68" s="137"/>
      <c r="GM68" s="137"/>
      <c r="GN68" s="137"/>
      <c r="GO68" s="137"/>
      <c r="GP68" s="137"/>
      <c r="GQ68" s="137"/>
      <c r="GR68" s="137"/>
      <c r="GS68" s="137"/>
      <c r="GT68" s="137"/>
      <c r="GU68" s="137"/>
      <c r="GV68" s="137"/>
      <c r="GW68" s="137"/>
      <c r="GX68" s="137"/>
      <c r="GY68" s="137"/>
      <c r="GZ68" s="137"/>
      <c r="HA68" s="137"/>
      <c r="HB68" s="137"/>
      <c r="HC68" s="137"/>
      <c r="HD68" s="137"/>
      <c r="HE68" s="137"/>
      <c r="HF68" s="137"/>
      <c r="HG68" s="137"/>
      <c r="HH68" s="137"/>
      <c r="HI68" s="137"/>
      <c r="HJ68" s="137"/>
      <c r="HK68" s="137"/>
      <c r="HL68" s="137"/>
      <c r="HM68" s="137"/>
      <c r="HN68" s="137"/>
      <c r="HO68" s="137"/>
      <c r="HP68" s="137"/>
      <c r="HQ68" s="137"/>
      <c r="HR68" s="137"/>
      <c r="HS68" s="137"/>
      <c r="HT68" s="137"/>
      <c r="HU68" s="137"/>
      <c r="HV68" s="137"/>
      <c r="HW68" s="137"/>
      <c r="HX68" s="137"/>
      <c r="HY68" s="137"/>
      <c r="HZ68" s="137"/>
      <c r="IA68" s="137"/>
      <c r="IB68" s="137"/>
      <c r="IC68" s="137"/>
      <c r="ID68" s="137"/>
      <c r="IE68" s="137"/>
      <c r="IF68" s="137"/>
      <c r="IG68" s="137"/>
      <c r="IH68" s="137"/>
      <c r="II68" s="137"/>
      <c r="IJ68" s="137"/>
      <c r="IK68" s="137"/>
      <c r="IL68" s="137"/>
      <c r="IM68" s="137"/>
      <c r="IN68" s="137"/>
      <c r="IO68" s="137"/>
      <c r="IP68" s="137"/>
      <c r="IQ68" s="137"/>
      <c r="IR68" s="137"/>
      <c r="IS68" s="137"/>
      <c r="IT68" s="137"/>
      <c r="IU68" s="137"/>
      <c r="IV68" s="137"/>
      <c r="IW68" s="137"/>
      <c r="IX68" s="137"/>
      <c r="IY68" s="137"/>
      <c r="IZ68" s="137"/>
      <c r="JA68" s="137"/>
      <c r="JB68" s="137"/>
      <c r="JC68" s="137"/>
      <c r="JD68" s="137"/>
      <c r="JE68" s="137"/>
      <c r="JF68" s="137"/>
      <c r="JG68" s="137"/>
      <c r="JH68" s="137"/>
      <c r="JI68" s="137"/>
      <c r="JJ68" s="137"/>
      <c r="JK68" s="137"/>
      <c r="JL68" s="137"/>
      <c r="JM68" s="137"/>
      <c r="JN68" s="137"/>
      <c r="JO68" s="137"/>
      <c r="JP68" s="137"/>
      <c r="JQ68" s="137"/>
      <c r="JR68" s="137"/>
      <c r="JS68" s="137"/>
      <c r="JT68" s="137"/>
      <c r="JU68" s="137"/>
      <c r="JV68" s="137"/>
      <c r="JW68" s="137"/>
      <c r="JX68" s="137"/>
      <c r="JY68" s="137"/>
      <c r="JZ68" s="137"/>
      <c r="KA68" s="137"/>
      <c r="KB68" s="137"/>
      <c r="KC68" s="137"/>
      <c r="KD68" s="137"/>
      <c r="KE68" s="137"/>
      <c r="KF68" s="137"/>
      <c r="KG68" s="137"/>
      <c r="KH68" s="137"/>
      <c r="KI68" s="137"/>
      <c r="KJ68" s="137"/>
      <c r="KK68" s="137"/>
      <c r="KL68" s="137"/>
      <c r="KM68" s="137"/>
      <c r="KN68" s="137"/>
      <c r="KO68" s="137"/>
      <c r="KP68" s="137"/>
      <c r="KQ68" s="137"/>
      <c r="KR68" s="137"/>
      <c r="KS68" s="137"/>
      <c r="KT68" s="137"/>
      <c r="KU68" s="137"/>
      <c r="KV68" s="137"/>
      <c r="KW68" s="137"/>
      <c r="KX68" s="137"/>
      <c r="KY68" s="137"/>
      <c r="KZ68" s="137"/>
      <c r="LA68" s="137"/>
      <c r="LB68" s="137"/>
      <c r="LC68" s="137"/>
      <c r="LD68" s="137"/>
      <c r="LE68" s="137"/>
      <c r="LF68" s="137"/>
      <c r="LG68" s="137"/>
      <c r="LH68" s="137"/>
      <c r="LI68" s="137"/>
      <c r="LJ68" s="137"/>
      <c r="LK68" s="137"/>
      <c r="LL68" s="137"/>
      <c r="LM68" s="137"/>
      <c r="LN68" s="137"/>
      <c r="LO68" s="137"/>
      <c r="LP68" s="137"/>
      <c r="LQ68" s="137"/>
      <c r="LR68" s="137"/>
      <c r="LS68" s="137"/>
      <c r="LT68" s="137"/>
      <c r="LU68" s="137"/>
      <c r="LV68" s="137"/>
      <c r="LW68" s="137"/>
      <c r="LX68" s="137"/>
      <c r="LY68" s="137"/>
      <c r="LZ68" s="137"/>
      <c r="MA68" s="137"/>
      <c r="MB68" s="137"/>
      <c r="MC68" s="137"/>
      <c r="MD68" s="137"/>
      <c r="ME68" s="137"/>
      <c r="MF68" s="137"/>
      <c r="MG68" s="137"/>
      <c r="MH68" s="137"/>
      <c r="MI68" s="137"/>
      <c r="MJ68" s="137"/>
      <c r="MK68" s="137"/>
      <c r="ML68" s="137"/>
      <c r="MM68" s="137"/>
      <c r="MN68" s="137"/>
      <c r="MO68" s="137"/>
      <c r="MP68" s="137"/>
      <c r="MQ68" s="137"/>
      <c r="MR68" s="137"/>
      <c r="MS68" s="137"/>
      <c r="MT68" s="137"/>
      <c r="MU68" s="137"/>
      <c r="MV68" s="137"/>
      <c r="MW68" s="137"/>
      <c r="MX68" s="137"/>
      <c r="MY68" s="137"/>
      <c r="MZ68" s="137"/>
      <c r="NA68" s="137"/>
      <c r="NB68" s="137"/>
      <c r="NC68" s="137"/>
      <c r="ND68" s="137"/>
      <c r="NE68" s="137"/>
      <c r="NF68" s="137"/>
      <c r="NG68" s="137"/>
      <c r="NH68" s="137"/>
      <c r="NI68" s="137"/>
      <c r="NJ68" s="137"/>
      <c r="NK68" s="137"/>
      <c r="NL68" s="137"/>
      <c r="NM68" s="137"/>
      <c r="NN68" s="137"/>
      <c r="NO68" s="137"/>
      <c r="NP68" s="137"/>
      <c r="NQ68" s="137"/>
      <c r="NR68" s="137"/>
      <c r="NS68" s="137"/>
      <c r="NT68" s="137"/>
      <c r="NU68" s="137"/>
      <c r="NV68" s="137"/>
      <c r="NW68" s="137"/>
      <c r="NX68" s="137"/>
      <c r="NY68" s="137"/>
      <c r="NZ68" s="137"/>
      <c r="OA68" s="137"/>
      <c r="OB68" s="137"/>
      <c r="OC68" s="137"/>
      <c r="OD68" s="137"/>
      <c r="OE68" s="137"/>
      <c r="OF68" s="137"/>
      <c r="OG68" s="137"/>
      <c r="OH68" s="137"/>
      <c r="OI68" s="137"/>
      <c r="OJ68" s="137"/>
      <c r="OK68" s="137"/>
      <c r="OL68" s="137"/>
      <c r="OM68" s="137"/>
      <c r="ON68" s="137"/>
      <c r="OO68" s="137"/>
      <c r="OP68" s="137"/>
      <c r="OQ68" s="137"/>
      <c r="OR68" s="137"/>
      <c r="OS68" s="137"/>
      <c r="OT68" s="137"/>
      <c r="OU68" s="137"/>
      <c r="OV68" s="137"/>
      <c r="OW68" s="137"/>
      <c r="OX68" s="137"/>
      <c r="OY68" s="137"/>
      <c r="OZ68" s="137"/>
      <c r="PA68" s="137"/>
      <c r="PB68" s="137"/>
      <c r="PC68" s="137"/>
      <c r="PD68" s="137"/>
      <c r="PE68" s="137"/>
      <c r="PF68" s="137"/>
      <c r="PG68" s="137"/>
      <c r="PH68" s="137"/>
      <c r="PI68" s="137"/>
      <c r="PJ68" s="137"/>
      <c r="PK68" s="137"/>
      <c r="PL68" s="137"/>
      <c r="PM68" s="137"/>
      <c r="PN68" s="137"/>
      <c r="PO68" s="137"/>
      <c r="PP68" s="137"/>
      <c r="PQ68" s="137"/>
      <c r="PR68" s="137"/>
      <c r="PS68" s="137"/>
      <c r="PT68" s="137"/>
      <c r="PU68" s="137"/>
      <c r="PV68" s="137"/>
      <c r="PW68" s="137"/>
      <c r="PX68" s="137"/>
      <c r="PY68" s="137"/>
      <c r="PZ68" s="137"/>
      <c r="QA68" s="137"/>
    </row>
    <row r="69" spans="1:443" s="140" customFormat="1" ht="15" x14ac:dyDescent="0.25">
      <c r="A69" s="137"/>
      <c r="B69" s="194"/>
      <c r="C69" s="7" t="s">
        <v>82</v>
      </c>
      <c r="D69" s="99">
        <v>0</v>
      </c>
      <c r="E69" s="6" t="str">
        <f>IF(D69="","No value entered",IF(NOT(ISNUMBER(D69)),"Value must be a number",IF(D69&lt;0,"Value cannot be negative",IF(D69&lt;&gt;ROUND(D69,0),"Value must be a whole number",IF(AND(SUM(D54:D70)=0,SUM(D47:D50)&lt;&gt;0,D36&lt;&gt;0),"Value cannot be 0 if internal legal services expenditure and number of lawyers is not 0",IF(SUM(D54:D70)&lt;&gt;SUM(D47:D50),"Total number of lawyers in this section must match Section 2a",""))))))</f>
        <v/>
      </c>
      <c r="F69" s="109">
        <f t="shared" si="0"/>
        <v>0</v>
      </c>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c r="BA69" s="137"/>
      <c r="BB69" s="137"/>
      <c r="BC69" s="137"/>
      <c r="BD69" s="137"/>
      <c r="BE69" s="137"/>
      <c r="BF69" s="137"/>
      <c r="BG69" s="137"/>
      <c r="BH69" s="137"/>
      <c r="BI69" s="137"/>
      <c r="BJ69" s="137"/>
      <c r="BK69" s="137"/>
      <c r="BL69" s="137"/>
      <c r="BM69" s="137"/>
      <c r="BN69" s="137"/>
      <c r="BO69" s="137"/>
      <c r="BP69" s="137"/>
      <c r="BQ69" s="137"/>
      <c r="BR69" s="137"/>
      <c r="BS69" s="137"/>
      <c r="BT69" s="137"/>
      <c r="BU69" s="137"/>
      <c r="BV69" s="137"/>
      <c r="BW69" s="137"/>
      <c r="BX69" s="137"/>
      <c r="BY69" s="137"/>
      <c r="BZ69" s="137"/>
      <c r="CA69" s="137"/>
      <c r="CB69" s="137"/>
      <c r="CC69" s="137"/>
      <c r="CD69" s="137"/>
      <c r="CE69" s="137"/>
      <c r="CF69" s="137"/>
      <c r="CG69" s="137"/>
      <c r="CH69" s="137"/>
      <c r="CI69" s="137"/>
      <c r="CJ69" s="137"/>
      <c r="CK69" s="137"/>
      <c r="CL69" s="137"/>
      <c r="CM69" s="137"/>
      <c r="CN69" s="137"/>
      <c r="CO69" s="137"/>
      <c r="CP69" s="137"/>
      <c r="CQ69" s="137"/>
      <c r="CR69" s="137"/>
      <c r="CS69" s="137"/>
      <c r="CT69" s="137"/>
      <c r="CU69" s="137"/>
      <c r="CV69" s="137"/>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7"/>
      <c r="FX69" s="137"/>
      <c r="FY69" s="137"/>
      <c r="FZ69" s="137"/>
      <c r="GA69" s="137"/>
      <c r="GB69" s="137"/>
      <c r="GC69" s="137"/>
      <c r="GD69" s="137"/>
      <c r="GE69" s="137"/>
      <c r="GF69" s="137"/>
      <c r="GG69" s="137"/>
      <c r="GH69" s="137"/>
      <c r="GI69" s="137"/>
      <c r="GJ69" s="137"/>
      <c r="GK69" s="137"/>
      <c r="GL69" s="137"/>
      <c r="GM69" s="137"/>
      <c r="GN69" s="137"/>
      <c r="GO69" s="137"/>
      <c r="GP69" s="137"/>
      <c r="GQ69" s="137"/>
      <c r="GR69" s="137"/>
      <c r="GS69" s="137"/>
      <c r="GT69" s="137"/>
      <c r="GU69" s="137"/>
      <c r="GV69" s="137"/>
      <c r="GW69" s="137"/>
      <c r="GX69" s="137"/>
      <c r="GY69" s="137"/>
      <c r="GZ69" s="137"/>
      <c r="HA69" s="137"/>
      <c r="HB69" s="137"/>
      <c r="HC69" s="137"/>
      <c r="HD69" s="137"/>
      <c r="HE69" s="137"/>
      <c r="HF69" s="137"/>
      <c r="HG69" s="137"/>
      <c r="HH69" s="137"/>
      <c r="HI69" s="137"/>
      <c r="HJ69" s="137"/>
      <c r="HK69" s="137"/>
      <c r="HL69" s="137"/>
      <c r="HM69" s="137"/>
      <c r="HN69" s="137"/>
      <c r="HO69" s="137"/>
      <c r="HP69" s="137"/>
      <c r="HQ69" s="137"/>
      <c r="HR69" s="137"/>
      <c r="HS69" s="137"/>
      <c r="HT69" s="137"/>
      <c r="HU69" s="137"/>
      <c r="HV69" s="137"/>
      <c r="HW69" s="137"/>
      <c r="HX69" s="137"/>
      <c r="HY69" s="137"/>
      <c r="HZ69" s="137"/>
      <c r="IA69" s="137"/>
      <c r="IB69" s="137"/>
      <c r="IC69" s="137"/>
      <c r="ID69" s="137"/>
      <c r="IE69" s="137"/>
      <c r="IF69" s="137"/>
      <c r="IG69" s="137"/>
      <c r="IH69" s="137"/>
      <c r="II69" s="137"/>
      <c r="IJ69" s="137"/>
      <c r="IK69" s="137"/>
      <c r="IL69" s="137"/>
      <c r="IM69" s="137"/>
      <c r="IN69" s="137"/>
      <c r="IO69" s="137"/>
      <c r="IP69" s="137"/>
      <c r="IQ69" s="137"/>
      <c r="IR69" s="137"/>
      <c r="IS69" s="137"/>
      <c r="IT69" s="137"/>
      <c r="IU69" s="137"/>
      <c r="IV69" s="137"/>
      <c r="IW69" s="137"/>
      <c r="IX69" s="137"/>
      <c r="IY69" s="137"/>
      <c r="IZ69" s="137"/>
      <c r="JA69" s="137"/>
      <c r="JB69" s="137"/>
      <c r="JC69" s="137"/>
      <c r="JD69" s="137"/>
      <c r="JE69" s="137"/>
      <c r="JF69" s="137"/>
      <c r="JG69" s="137"/>
      <c r="JH69" s="137"/>
      <c r="JI69" s="137"/>
      <c r="JJ69" s="137"/>
      <c r="JK69" s="137"/>
      <c r="JL69" s="137"/>
      <c r="JM69" s="137"/>
      <c r="JN69" s="137"/>
      <c r="JO69" s="137"/>
      <c r="JP69" s="137"/>
      <c r="JQ69" s="137"/>
      <c r="JR69" s="137"/>
      <c r="JS69" s="137"/>
      <c r="JT69" s="137"/>
      <c r="JU69" s="137"/>
      <c r="JV69" s="137"/>
      <c r="JW69" s="137"/>
      <c r="JX69" s="137"/>
      <c r="JY69" s="137"/>
      <c r="JZ69" s="137"/>
      <c r="KA69" s="137"/>
      <c r="KB69" s="137"/>
      <c r="KC69" s="137"/>
      <c r="KD69" s="137"/>
      <c r="KE69" s="137"/>
      <c r="KF69" s="137"/>
      <c r="KG69" s="137"/>
      <c r="KH69" s="137"/>
      <c r="KI69" s="137"/>
      <c r="KJ69" s="137"/>
      <c r="KK69" s="137"/>
      <c r="KL69" s="137"/>
      <c r="KM69" s="137"/>
      <c r="KN69" s="137"/>
      <c r="KO69" s="137"/>
      <c r="KP69" s="137"/>
      <c r="KQ69" s="137"/>
      <c r="KR69" s="137"/>
      <c r="KS69" s="137"/>
      <c r="KT69" s="137"/>
      <c r="KU69" s="137"/>
      <c r="KV69" s="137"/>
      <c r="KW69" s="137"/>
      <c r="KX69" s="137"/>
      <c r="KY69" s="137"/>
      <c r="KZ69" s="137"/>
      <c r="LA69" s="137"/>
      <c r="LB69" s="137"/>
      <c r="LC69" s="137"/>
      <c r="LD69" s="137"/>
      <c r="LE69" s="137"/>
      <c r="LF69" s="137"/>
      <c r="LG69" s="137"/>
      <c r="LH69" s="137"/>
      <c r="LI69" s="137"/>
      <c r="LJ69" s="137"/>
      <c r="LK69" s="137"/>
      <c r="LL69" s="137"/>
      <c r="LM69" s="137"/>
      <c r="LN69" s="137"/>
      <c r="LO69" s="137"/>
      <c r="LP69" s="137"/>
      <c r="LQ69" s="137"/>
      <c r="LR69" s="137"/>
      <c r="LS69" s="137"/>
      <c r="LT69" s="137"/>
      <c r="LU69" s="137"/>
      <c r="LV69" s="137"/>
      <c r="LW69" s="137"/>
      <c r="LX69" s="137"/>
      <c r="LY69" s="137"/>
      <c r="LZ69" s="137"/>
      <c r="MA69" s="137"/>
      <c r="MB69" s="137"/>
      <c r="MC69" s="137"/>
      <c r="MD69" s="137"/>
      <c r="ME69" s="137"/>
      <c r="MF69" s="137"/>
      <c r="MG69" s="137"/>
      <c r="MH69" s="137"/>
      <c r="MI69" s="137"/>
      <c r="MJ69" s="137"/>
      <c r="MK69" s="137"/>
      <c r="ML69" s="137"/>
      <c r="MM69" s="137"/>
      <c r="MN69" s="137"/>
      <c r="MO69" s="137"/>
      <c r="MP69" s="137"/>
      <c r="MQ69" s="137"/>
      <c r="MR69" s="137"/>
      <c r="MS69" s="137"/>
      <c r="MT69" s="137"/>
      <c r="MU69" s="137"/>
      <c r="MV69" s="137"/>
      <c r="MW69" s="137"/>
      <c r="MX69" s="137"/>
      <c r="MY69" s="137"/>
      <c r="MZ69" s="137"/>
      <c r="NA69" s="137"/>
      <c r="NB69" s="137"/>
      <c r="NC69" s="137"/>
      <c r="ND69" s="137"/>
      <c r="NE69" s="137"/>
      <c r="NF69" s="137"/>
      <c r="NG69" s="137"/>
      <c r="NH69" s="137"/>
      <c r="NI69" s="137"/>
      <c r="NJ69" s="137"/>
      <c r="NK69" s="137"/>
      <c r="NL69" s="137"/>
      <c r="NM69" s="137"/>
      <c r="NN69" s="137"/>
      <c r="NO69" s="137"/>
      <c r="NP69" s="137"/>
      <c r="NQ69" s="137"/>
      <c r="NR69" s="137"/>
      <c r="NS69" s="137"/>
      <c r="NT69" s="137"/>
      <c r="NU69" s="137"/>
      <c r="NV69" s="137"/>
      <c r="NW69" s="137"/>
      <c r="NX69" s="137"/>
      <c r="NY69" s="137"/>
      <c r="NZ69" s="137"/>
      <c r="OA69" s="137"/>
      <c r="OB69" s="137"/>
      <c r="OC69" s="137"/>
      <c r="OD69" s="137"/>
      <c r="OE69" s="137"/>
      <c r="OF69" s="137"/>
      <c r="OG69" s="137"/>
      <c r="OH69" s="137"/>
      <c r="OI69" s="137"/>
      <c r="OJ69" s="137"/>
      <c r="OK69" s="137"/>
      <c r="OL69" s="137"/>
      <c r="OM69" s="137"/>
      <c r="ON69" s="137"/>
      <c r="OO69" s="137"/>
      <c r="OP69" s="137"/>
      <c r="OQ69" s="137"/>
      <c r="OR69" s="137"/>
      <c r="OS69" s="137"/>
      <c r="OT69" s="137"/>
      <c r="OU69" s="137"/>
      <c r="OV69" s="137"/>
      <c r="OW69" s="137"/>
      <c r="OX69" s="137"/>
      <c r="OY69" s="137"/>
      <c r="OZ69" s="137"/>
      <c r="PA69" s="137"/>
      <c r="PB69" s="137"/>
      <c r="PC69" s="137"/>
      <c r="PD69" s="137"/>
      <c r="PE69" s="137"/>
      <c r="PF69" s="137"/>
      <c r="PG69" s="137"/>
      <c r="PH69" s="137"/>
      <c r="PI69" s="137"/>
      <c r="PJ69" s="137"/>
      <c r="PK69" s="137"/>
      <c r="PL69" s="137"/>
      <c r="PM69" s="137"/>
      <c r="PN69" s="137"/>
      <c r="PO69" s="137"/>
      <c r="PP69" s="137"/>
      <c r="PQ69" s="137"/>
      <c r="PR69" s="137"/>
      <c r="PS69" s="137"/>
      <c r="PT69" s="137"/>
      <c r="PU69" s="137"/>
      <c r="PV69" s="137"/>
      <c r="PW69" s="137"/>
      <c r="PX69" s="137"/>
      <c r="PY69" s="137"/>
      <c r="PZ69" s="137"/>
      <c r="QA69" s="137"/>
    </row>
    <row r="70" spans="1:443" s="140" customFormat="1" ht="15" x14ac:dyDescent="0.25">
      <c r="A70" s="137"/>
      <c r="B70" s="195"/>
      <c r="C70" s="7" t="s">
        <v>83</v>
      </c>
      <c r="D70" s="99">
        <v>0</v>
      </c>
      <c r="E70" s="6" t="str">
        <f>IF(D70="","No value entered",IF(NOT(ISNUMBER(D70)),"Value must be a number",IF(D70&lt;0,"Value cannot be negative",IF(D70&lt;&gt;ROUND(D70,0),"Value must be a whole number",IF(AND(SUM(D54:D70)=0,SUM(D47:D50)&lt;&gt;0,D36&lt;&gt;0),"Value cannot be 0 if internal legal services expenditure and number of lawyers is not 0",IF(SUM(D54:D70)&lt;&gt;SUM(D47:D50),"Total number of lawyers in this section must match Section 2a",""))))))</f>
        <v/>
      </c>
      <c r="F70" s="109">
        <f t="shared" si="0"/>
        <v>0</v>
      </c>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37"/>
      <c r="BR70" s="137"/>
      <c r="BS70" s="137"/>
      <c r="BT70" s="137"/>
      <c r="BU70" s="137"/>
      <c r="BV70" s="137"/>
      <c r="BW70" s="137"/>
      <c r="BX70" s="137"/>
      <c r="BY70" s="137"/>
      <c r="BZ70" s="137"/>
      <c r="CA70" s="137"/>
      <c r="CB70" s="137"/>
      <c r="CC70" s="137"/>
      <c r="CD70" s="137"/>
      <c r="CE70" s="137"/>
      <c r="CF70" s="137"/>
      <c r="CG70" s="137"/>
      <c r="CH70" s="137"/>
      <c r="CI70" s="137"/>
      <c r="CJ70" s="137"/>
      <c r="CK70" s="137"/>
      <c r="CL70" s="137"/>
      <c r="CM70" s="137"/>
      <c r="CN70" s="137"/>
      <c r="CO70" s="137"/>
      <c r="CP70" s="137"/>
      <c r="CQ70" s="137"/>
      <c r="CR70" s="137"/>
      <c r="CS70" s="137"/>
      <c r="CT70" s="137"/>
      <c r="CU70" s="137"/>
      <c r="CV70" s="137"/>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7"/>
      <c r="FX70" s="137"/>
      <c r="FY70" s="137"/>
      <c r="FZ70" s="137"/>
      <c r="GA70" s="137"/>
      <c r="GB70" s="137"/>
      <c r="GC70" s="137"/>
      <c r="GD70" s="137"/>
      <c r="GE70" s="137"/>
      <c r="GF70" s="137"/>
      <c r="GG70" s="137"/>
      <c r="GH70" s="137"/>
      <c r="GI70" s="137"/>
      <c r="GJ70" s="137"/>
      <c r="GK70" s="137"/>
      <c r="GL70" s="137"/>
      <c r="GM70" s="137"/>
      <c r="GN70" s="137"/>
      <c r="GO70" s="137"/>
      <c r="GP70" s="137"/>
      <c r="GQ70" s="137"/>
      <c r="GR70" s="137"/>
      <c r="GS70" s="137"/>
      <c r="GT70" s="137"/>
      <c r="GU70" s="137"/>
      <c r="GV70" s="137"/>
      <c r="GW70" s="137"/>
      <c r="GX70" s="137"/>
      <c r="GY70" s="137"/>
      <c r="GZ70" s="137"/>
      <c r="HA70" s="137"/>
      <c r="HB70" s="137"/>
      <c r="HC70" s="137"/>
      <c r="HD70" s="137"/>
      <c r="HE70" s="137"/>
      <c r="HF70" s="137"/>
      <c r="HG70" s="137"/>
      <c r="HH70" s="137"/>
      <c r="HI70" s="137"/>
      <c r="HJ70" s="137"/>
      <c r="HK70" s="137"/>
      <c r="HL70" s="137"/>
      <c r="HM70" s="137"/>
      <c r="HN70" s="137"/>
      <c r="HO70" s="137"/>
      <c r="HP70" s="137"/>
      <c r="HQ70" s="137"/>
      <c r="HR70" s="137"/>
      <c r="HS70" s="137"/>
      <c r="HT70" s="137"/>
      <c r="HU70" s="137"/>
      <c r="HV70" s="137"/>
      <c r="HW70" s="137"/>
      <c r="HX70" s="137"/>
      <c r="HY70" s="137"/>
      <c r="HZ70" s="137"/>
      <c r="IA70" s="137"/>
      <c r="IB70" s="137"/>
      <c r="IC70" s="137"/>
      <c r="ID70" s="137"/>
      <c r="IE70" s="137"/>
      <c r="IF70" s="137"/>
      <c r="IG70" s="137"/>
      <c r="IH70" s="137"/>
      <c r="II70" s="137"/>
      <c r="IJ70" s="137"/>
      <c r="IK70" s="137"/>
      <c r="IL70" s="137"/>
      <c r="IM70" s="137"/>
      <c r="IN70" s="137"/>
      <c r="IO70" s="137"/>
      <c r="IP70" s="137"/>
      <c r="IQ70" s="137"/>
      <c r="IR70" s="137"/>
      <c r="IS70" s="137"/>
      <c r="IT70" s="137"/>
      <c r="IU70" s="137"/>
      <c r="IV70" s="137"/>
      <c r="IW70" s="137"/>
      <c r="IX70" s="137"/>
      <c r="IY70" s="137"/>
      <c r="IZ70" s="137"/>
      <c r="JA70" s="137"/>
      <c r="JB70" s="137"/>
      <c r="JC70" s="137"/>
      <c r="JD70" s="137"/>
      <c r="JE70" s="137"/>
      <c r="JF70" s="137"/>
      <c r="JG70" s="137"/>
      <c r="JH70" s="137"/>
      <c r="JI70" s="137"/>
      <c r="JJ70" s="137"/>
      <c r="JK70" s="137"/>
      <c r="JL70" s="137"/>
      <c r="JM70" s="137"/>
      <c r="JN70" s="137"/>
      <c r="JO70" s="137"/>
      <c r="JP70" s="137"/>
      <c r="JQ70" s="137"/>
      <c r="JR70" s="137"/>
      <c r="JS70" s="137"/>
      <c r="JT70" s="137"/>
      <c r="JU70" s="137"/>
      <c r="JV70" s="137"/>
      <c r="JW70" s="137"/>
      <c r="JX70" s="137"/>
      <c r="JY70" s="137"/>
      <c r="JZ70" s="137"/>
      <c r="KA70" s="137"/>
      <c r="KB70" s="137"/>
      <c r="KC70" s="137"/>
      <c r="KD70" s="137"/>
      <c r="KE70" s="137"/>
      <c r="KF70" s="137"/>
      <c r="KG70" s="137"/>
      <c r="KH70" s="137"/>
      <c r="KI70" s="137"/>
      <c r="KJ70" s="137"/>
      <c r="KK70" s="137"/>
      <c r="KL70" s="137"/>
      <c r="KM70" s="137"/>
      <c r="KN70" s="137"/>
      <c r="KO70" s="137"/>
      <c r="KP70" s="137"/>
      <c r="KQ70" s="137"/>
      <c r="KR70" s="137"/>
      <c r="KS70" s="137"/>
      <c r="KT70" s="137"/>
      <c r="KU70" s="137"/>
      <c r="KV70" s="137"/>
      <c r="KW70" s="137"/>
      <c r="KX70" s="137"/>
      <c r="KY70" s="137"/>
      <c r="KZ70" s="137"/>
      <c r="LA70" s="137"/>
      <c r="LB70" s="137"/>
      <c r="LC70" s="137"/>
      <c r="LD70" s="137"/>
      <c r="LE70" s="137"/>
      <c r="LF70" s="137"/>
      <c r="LG70" s="137"/>
      <c r="LH70" s="137"/>
      <c r="LI70" s="137"/>
      <c r="LJ70" s="137"/>
      <c r="LK70" s="137"/>
      <c r="LL70" s="137"/>
      <c r="LM70" s="137"/>
      <c r="LN70" s="137"/>
      <c r="LO70" s="137"/>
      <c r="LP70" s="137"/>
      <c r="LQ70" s="137"/>
      <c r="LR70" s="137"/>
      <c r="LS70" s="137"/>
      <c r="LT70" s="137"/>
      <c r="LU70" s="137"/>
      <c r="LV70" s="137"/>
      <c r="LW70" s="137"/>
      <c r="LX70" s="137"/>
      <c r="LY70" s="137"/>
      <c r="LZ70" s="137"/>
      <c r="MA70" s="137"/>
      <c r="MB70" s="137"/>
      <c r="MC70" s="137"/>
      <c r="MD70" s="137"/>
      <c r="ME70" s="137"/>
      <c r="MF70" s="137"/>
      <c r="MG70" s="137"/>
      <c r="MH70" s="137"/>
      <c r="MI70" s="137"/>
      <c r="MJ70" s="137"/>
      <c r="MK70" s="137"/>
      <c r="ML70" s="137"/>
      <c r="MM70" s="137"/>
      <c r="MN70" s="137"/>
      <c r="MO70" s="137"/>
      <c r="MP70" s="137"/>
      <c r="MQ70" s="137"/>
      <c r="MR70" s="137"/>
      <c r="MS70" s="137"/>
      <c r="MT70" s="137"/>
      <c r="MU70" s="137"/>
      <c r="MV70" s="137"/>
      <c r="MW70" s="137"/>
      <c r="MX70" s="137"/>
      <c r="MY70" s="137"/>
      <c r="MZ70" s="137"/>
      <c r="NA70" s="137"/>
      <c r="NB70" s="137"/>
      <c r="NC70" s="137"/>
      <c r="ND70" s="137"/>
      <c r="NE70" s="137"/>
      <c r="NF70" s="137"/>
      <c r="NG70" s="137"/>
      <c r="NH70" s="137"/>
      <c r="NI70" s="137"/>
      <c r="NJ70" s="137"/>
      <c r="NK70" s="137"/>
      <c r="NL70" s="137"/>
      <c r="NM70" s="137"/>
      <c r="NN70" s="137"/>
      <c r="NO70" s="137"/>
      <c r="NP70" s="137"/>
      <c r="NQ70" s="137"/>
      <c r="NR70" s="137"/>
      <c r="NS70" s="137"/>
      <c r="NT70" s="137"/>
      <c r="NU70" s="137"/>
      <c r="NV70" s="137"/>
      <c r="NW70" s="137"/>
      <c r="NX70" s="137"/>
      <c r="NY70" s="137"/>
      <c r="NZ70" s="137"/>
      <c r="OA70" s="137"/>
      <c r="OB70" s="137"/>
      <c r="OC70" s="137"/>
      <c r="OD70" s="137"/>
      <c r="OE70" s="137"/>
      <c r="OF70" s="137"/>
      <c r="OG70" s="137"/>
      <c r="OH70" s="137"/>
      <c r="OI70" s="137"/>
      <c r="OJ70" s="137"/>
      <c r="OK70" s="137"/>
      <c r="OL70" s="137"/>
      <c r="OM70" s="137"/>
      <c r="ON70" s="137"/>
      <c r="OO70" s="137"/>
      <c r="OP70" s="137"/>
      <c r="OQ70" s="137"/>
      <c r="OR70" s="137"/>
      <c r="OS70" s="137"/>
      <c r="OT70" s="137"/>
      <c r="OU70" s="137"/>
      <c r="OV70" s="137"/>
      <c r="OW70" s="137"/>
      <c r="OX70" s="137"/>
      <c r="OY70" s="137"/>
      <c r="OZ70" s="137"/>
      <c r="PA70" s="137"/>
      <c r="PB70" s="137"/>
      <c r="PC70" s="137"/>
      <c r="PD70" s="137"/>
      <c r="PE70" s="137"/>
      <c r="PF70" s="137"/>
      <c r="PG70" s="137"/>
      <c r="PH70" s="137"/>
      <c r="PI70" s="137"/>
      <c r="PJ70" s="137"/>
      <c r="PK70" s="137"/>
      <c r="PL70" s="137"/>
      <c r="PM70" s="137"/>
      <c r="PN70" s="137"/>
      <c r="PO70" s="137"/>
      <c r="PP70" s="137"/>
      <c r="PQ70" s="137"/>
      <c r="PR70" s="137"/>
      <c r="PS70" s="137"/>
      <c r="PT70" s="137"/>
      <c r="PU70" s="137"/>
      <c r="PV70" s="137"/>
      <c r="PW70" s="137"/>
      <c r="PX70" s="137"/>
      <c r="PY70" s="137"/>
      <c r="PZ70" s="137"/>
      <c r="QA70" s="137"/>
    </row>
    <row r="71" spans="1:443" s="140" customFormat="1" ht="15" x14ac:dyDescent="0.25">
      <c r="A71" s="137"/>
      <c r="B71" s="162"/>
      <c r="C71" s="163"/>
      <c r="D71" s="163"/>
      <c r="E71" s="164"/>
      <c r="F71" s="109"/>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BP71" s="137"/>
      <c r="BQ71" s="137"/>
      <c r="BR71" s="137"/>
      <c r="BS71" s="137"/>
      <c r="BT71" s="137"/>
      <c r="BU71" s="137"/>
      <c r="BV71" s="137"/>
      <c r="BW71" s="137"/>
      <c r="BX71" s="137"/>
      <c r="BY71" s="137"/>
      <c r="BZ71" s="137"/>
      <c r="CA71" s="137"/>
      <c r="CB71" s="137"/>
      <c r="CC71" s="137"/>
      <c r="CD71" s="137"/>
      <c r="CE71" s="137"/>
      <c r="CF71" s="137"/>
      <c r="CG71" s="137"/>
      <c r="CH71" s="137"/>
      <c r="CI71" s="137"/>
      <c r="CJ71" s="137"/>
      <c r="CK71" s="137"/>
      <c r="CL71" s="137"/>
      <c r="CM71" s="137"/>
      <c r="CN71" s="137"/>
      <c r="CO71" s="137"/>
      <c r="CP71" s="137"/>
      <c r="CQ71" s="137"/>
      <c r="CR71" s="137"/>
      <c r="CS71" s="137"/>
      <c r="CT71" s="137"/>
      <c r="CU71" s="137"/>
      <c r="CV71" s="137"/>
      <c r="CW71" s="137"/>
      <c r="CX71" s="137"/>
      <c r="CY71" s="137"/>
      <c r="CZ71" s="137"/>
      <c r="DA71" s="137"/>
      <c r="DB71" s="137"/>
      <c r="DC71" s="137"/>
      <c r="DD71" s="137"/>
      <c r="DE71" s="137"/>
      <c r="DF71" s="137"/>
      <c r="DG71" s="137"/>
      <c r="DH71" s="137"/>
      <c r="DI71" s="137"/>
      <c r="DJ71" s="137"/>
      <c r="DK71" s="137"/>
      <c r="DL71" s="137"/>
      <c r="DM71" s="137"/>
      <c r="DN71" s="137"/>
      <c r="DO71" s="137"/>
      <c r="DP71" s="137"/>
      <c r="DQ71" s="137"/>
      <c r="DR71" s="137"/>
      <c r="DS71" s="137"/>
      <c r="DT71" s="137"/>
      <c r="DU71" s="137"/>
      <c r="DV71" s="137"/>
      <c r="DW71" s="137"/>
      <c r="DX71" s="137"/>
      <c r="DY71" s="137"/>
      <c r="DZ71" s="137"/>
      <c r="EA71" s="137"/>
      <c r="EB71" s="137"/>
      <c r="EC71" s="137"/>
      <c r="ED71" s="137"/>
      <c r="EE71" s="137"/>
      <c r="EF71" s="137"/>
      <c r="EG71" s="137"/>
      <c r="EH71" s="137"/>
      <c r="EI71" s="137"/>
      <c r="EJ71" s="137"/>
      <c r="EK71" s="137"/>
      <c r="EL71" s="137"/>
      <c r="EM71" s="137"/>
      <c r="EN71" s="137"/>
      <c r="EO71" s="137"/>
      <c r="EP71" s="137"/>
      <c r="EQ71" s="137"/>
      <c r="ER71" s="137"/>
      <c r="ES71" s="137"/>
      <c r="ET71" s="137"/>
      <c r="EU71" s="137"/>
      <c r="EV71" s="137"/>
      <c r="EW71" s="137"/>
      <c r="EX71" s="137"/>
      <c r="EY71" s="137"/>
      <c r="EZ71" s="137"/>
      <c r="FA71" s="137"/>
      <c r="FB71" s="137"/>
      <c r="FC71" s="137"/>
      <c r="FD71" s="137"/>
      <c r="FE71" s="137"/>
      <c r="FF71" s="137"/>
      <c r="FG71" s="137"/>
      <c r="FH71" s="137"/>
      <c r="FI71" s="137"/>
      <c r="FJ71" s="137"/>
      <c r="FK71" s="137"/>
      <c r="FL71" s="137"/>
      <c r="FM71" s="137"/>
      <c r="FN71" s="137"/>
      <c r="FO71" s="137"/>
      <c r="FP71" s="137"/>
      <c r="FQ71" s="137"/>
      <c r="FR71" s="137"/>
      <c r="FS71" s="137"/>
      <c r="FT71" s="137"/>
      <c r="FU71" s="137"/>
      <c r="FV71" s="137"/>
      <c r="FW71" s="137"/>
      <c r="FX71" s="137"/>
      <c r="FY71" s="137"/>
      <c r="FZ71" s="137"/>
      <c r="GA71" s="137"/>
      <c r="GB71" s="137"/>
      <c r="GC71" s="137"/>
      <c r="GD71" s="137"/>
      <c r="GE71" s="137"/>
      <c r="GF71" s="137"/>
      <c r="GG71" s="137"/>
      <c r="GH71" s="137"/>
      <c r="GI71" s="137"/>
      <c r="GJ71" s="137"/>
      <c r="GK71" s="137"/>
      <c r="GL71" s="137"/>
      <c r="GM71" s="137"/>
      <c r="GN71" s="137"/>
      <c r="GO71" s="137"/>
      <c r="GP71" s="137"/>
      <c r="GQ71" s="137"/>
      <c r="GR71" s="137"/>
      <c r="GS71" s="137"/>
      <c r="GT71" s="137"/>
      <c r="GU71" s="137"/>
      <c r="GV71" s="137"/>
      <c r="GW71" s="137"/>
      <c r="GX71" s="137"/>
      <c r="GY71" s="137"/>
      <c r="GZ71" s="137"/>
      <c r="HA71" s="137"/>
      <c r="HB71" s="137"/>
      <c r="HC71" s="137"/>
      <c r="HD71" s="137"/>
      <c r="HE71" s="137"/>
      <c r="HF71" s="137"/>
      <c r="HG71" s="137"/>
      <c r="HH71" s="137"/>
      <c r="HI71" s="137"/>
      <c r="HJ71" s="137"/>
      <c r="HK71" s="137"/>
      <c r="HL71" s="137"/>
      <c r="HM71" s="137"/>
      <c r="HN71" s="137"/>
      <c r="HO71" s="137"/>
      <c r="HP71" s="137"/>
      <c r="HQ71" s="137"/>
      <c r="HR71" s="137"/>
      <c r="HS71" s="137"/>
      <c r="HT71" s="137"/>
      <c r="HU71" s="137"/>
      <c r="HV71" s="137"/>
      <c r="HW71" s="137"/>
      <c r="HX71" s="137"/>
      <c r="HY71" s="137"/>
      <c r="HZ71" s="137"/>
      <c r="IA71" s="137"/>
      <c r="IB71" s="137"/>
      <c r="IC71" s="137"/>
      <c r="ID71" s="137"/>
      <c r="IE71" s="137"/>
      <c r="IF71" s="137"/>
      <c r="IG71" s="137"/>
      <c r="IH71" s="137"/>
      <c r="II71" s="137"/>
      <c r="IJ71" s="137"/>
      <c r="IK71" s="137"/>
      <c r="IL71" s="137"/>
      <c r="IM71" s="137"/>
      <c r="IN71" s="137"/>
      <c r="IO71" s="137"/>
      <c r="IP71" s="137"/>
      <c r="IQ71" s="137"/>
      <c r="IR71" s="137"/>
      <c r="IS71" s="137"/>
      <c r="IT71" s="137"/>
      <c r="IU71" s="137"/>
      <c r="IV71" s="137"/>
      <c r="IW71" s="137"/>
      <c r="IX71" s="137"/>
      <c r="IY71" s="137"/>
      <c r="IZ71" s="137"/>
      <c r="JA71" s="137"/>
      <c r="JB71" s="137"/>
      <c r="JC71" s="137"/>
      <c r="JD71" s="137"/>
      <c r="JE71" s="137"/>
      <c r="JF71" s="137"/>
      <c r="JG71" s="137"/>
      <c r="JH71" s="137"/>
      <c r="JI71" s="137"/>
      <c r="JJ71" s="137"/>
      <c r="JK71" s="137"/>
      <c r="JL71" s="137"/>
      <c r="JM71" s="137"/>
      <c r="JN71" s="137"/>
      <c r="JO71" s="137"/>
      <c r="JP71" s="137"/>
      <c r="JQ71" s="137"/>
      <c r="JR71" s="137"/>
      <c r="JS71" s="137"/>
      <c r="JT71" s="137"/>
      <c r="JU71" s="137"/>
      <c r="JV71" s="137"/>
      <c r="JW71" s="137"/>
      <c r="JX71" s="137"/>
      <c r="JY71" s="137"/>
      <c r="JZ71" s="137"/>
      <c r="KA71" s="137"/>
      <c r="KB71" s="137"/>
      <c r="KC71" s="137"/>
      <c r="KD71" s="137"/>
      <c r="KE71" s="137"/>
      <c r="KF71" s="137"/>
      <c r="KG71" s="137"/>
      <c r="KH71" s="137"/>
      <c r="KI71" s="137"/>
      <c r="KJ71" s="137"/>
      <c r="KK71" s="137"/>
      <c r="KL71" s="137"/>
      <c r="KM71" s="137"/>
      <c r="KN71" s="137"/>
      <c r="KO71" s="137"/>
      <c r="KP71" s="137"/>
      <c r="KQ71" s="137"/>
      <c r="KR71" s="137"/>
      <c r="KS71" s="137"/>
      <c r="KT71" s="137"/>
      <c r="KU71" s="137"/>
      <c r="KV71" s="137"/>
      <c r="KW71" s="137"/>
      <c r="KX71" s="137"/>
      <c r="KY71" s="137"/>
      <c r="KZ71" s="137"/>
      <c r="LA71" s="137"/>
      <c r="LB71" s="137"/>
      <c r="LC71" s="137"/>
      <c r="LD71" s="137"/>
      <c r="LE71" s="137"/>
      <c r="LF71" s="137"/>
      <c r="LG71" s="137"/>
      <c r="LH71" s="137"/>
      <c r="LI71" s="137"/>
      <c r="LJ71" s="137"/>
      <c r="LK71" s="137"/>
      <c r="LL71" s="137"/>
      <c r="LM71" s="137"/>
      <c r="LN71" s="137"/>
      <c r="LO71" s="137"/>
      <c r="LP71" s="137"/>
      <c r="LQ71" s="137"/>
      <c r="LR71" s="137"/>
      <c r="LS71" s="137"/>
      <c r="LT71" s="137"/>
      <c r="LU71" s="137"/>
      <c r="LV71" s="137"/>
      <c r="LW71" s="137"/>
      <c r="LX71" s="137"/>
      <c r="LY71" s="137"/>
      <c r="LZ71" s="137"/>
      <c r="MA71" s="137"/>
      <c r="MB71" s="137"/>
      <c r="MC71" s="137"/>
      <c r="MD71" s="137"/>
      <c r="ME71" s="137"/>
      <c r="MF71" s="137"/>
      <c r="MG71" s="137"/>
      <c r="MH71" s="137"/>
      <c r="MI71" s="137"/>
      <c r="MJ71" s="137"/>
      <c r="MK71" s="137"/>
      <c r="ML71" s="137"/>
      <c r="MM71" s="137"/>
      <c r="MN71" s="137"/>
      <c r="MO71" s="137"/>
      <c r="MP71" s="137"/>
      <c r="MQ71" s="137"/>
      <c r="MR71" s="137"/>
      <c r="MS71" s="137"/>
      <c r="MT71" s="137"/>
      <c r="MU71" s="137"/>
      <c r="MV71" s="137"/>
      <c r="MW71" s="137"/>
      <c r="MX71" s="137"/>
      <c r="MY71" s="137"/>
      <c r="MZ71" s="137"/>
      <c r="NA71" s="137"/>
      <c r="NB71" s="137"/>
      <c r="NC71" s="137"/>
      <c r="ND71" s="137"/>
      <c r="NE71" s="137"/>
      <c r="NF71" s="137"/>
      <c r="NG71" s="137"/>
      <c r="NH71" s="137"/>
      <c r="NI71" s="137"/>
      <c r="NJ71" s="137"/>
      <c r="NK71" s="137"/>
      <c r="NL71" s="137"/>
      <c r="NM71" s="137"/>
      <c r="NN71" s="137"/>
      <c r="NO71" s="137"/>
      <c r="NP71" s="137"/>
      <c r="NQ71" s="137"/>
      <c r="NR71" s="137"/>
      <c r="NS71" s="137"/>
      <c r="NT71" s="137"/>
      <c r="NU71" s="137"/>
      <c r="NV71" s="137"/>
      <c r="NW71" s="137"/>
      <c r="NX71" s="137"/>
      <c r="NY71" s="137"/>
      <c r="NZ71" s="137"/>
      <c r="OA71" s="137"/>
      <c r="OB71" s="137"/>
      <c r="OC71" s="137"/>
      <c r="OD71" s="137"/>
      <c r="OE71" s="137"/>
      <c r="OF71" s="137"/>
      <c r="OG71" s="137"/>
      <c r="OH71" s="137"/>
      <c r="OI71" s="137"/>
      <c r="OJ71" s="137"/>
      <c r="OK71" s="137"/>
      <c r="OL71" s="137"/>
      <c r="OM71" s="137"/>
      <c r="ON71" s="137"/>
      <c r="OO71" s="137"/>
      <c r="OP71" s="137"/>
      <c r="OQ71" s="137"/>
      <c r="OR71" s="137"/>
      <c r="OS71" s="137"/>
      <c r="OT71" s="137"/>
      <c r="OU71" s="137"/>
      <c r="OV71" s="137"/>
      <c r="OW71" s="137"/>
      <c r="OX71" s="137"/>
      <c r="OY71" s="137"/>
      <c r="OZ71" s="137"/>
      <c r="PA71" s="137"/>
      <c r="PB71" s="137"/>
      <c r="PC71" s="137"/>
      <c r="PD71" s="137"/>
      <c r="PE71" s="137"/>
      <c r="PF71" s="137"/>
      <c r="PG71" s="137"/>
      <c r="PH71" s="137"/>
      <c r="PI71" s="137"/>
      <c r="PJ71" s="137"/>
      <c r="PK71" s="137"/>
      <c r="PL71" s="137"/>
      <c r="PM71" s="137"/>
      <c r="PN71" s="137"/>
      <c r="PO71" s="137"/>
      <c r="PP71" s="137"/>
      <c r="PQ71" s="137"/>
      <c r="PR71" s="137"/>
      <c r="PS71" s="137"/>
      <c r="PT71" s="137"/>
      <c r="PU71" s="137"/>
      <c r="PV71" s="137"/>
      <c r="PW71" s="137"/>
      <c r="PX71" s="137"/>
      <c r="PY71" s="137"/>
      <c r="PZ71" s="137"/>
      <c r="QA71" s="137"/>
    </row>
    <row r="72" spans="1:443" x14ac:dyDescent="0.25">
      <c r="B72" s="170" t="s">
        <v>20</v>
      </c>
      <c r="C72" s="207" t="s">
        <v>84</v>
      </c>
      <c r="D72" s="207"/>
      <c r="E72" s="207"/>
      <c r="F72" s="109">
        <f t="shared" si="0"/>
        <v>0</v>
      </c>
    </row>
    <row r="73" spans="1:443" ht="120" x14ac:dyDescent="0.25">
      <c r="B73" s="4" t="s">
        <v>3</v>
      </c>
      <c r="C73" s="108" t="s">
        <v>85</v>
      </c>
      <c r="D73" s="204"/>
      <c r="E73" s="205"/>
      <c r="F73" s="109">
        <f t="shared" si="0"/>
        <v>0</v>
      </c>
    </row>
    <row r="74" spans="1:443" ht="105" x14ac:dyDescent="0.25">
      <c r="B74" s="4" t="s">
        <v>86</v>
      </c>
      <c r="C74" s="108" t="s">
        <v>87</v>
      </c>
      <c r="D74" s="204"/>
      <c r="E74" s="205"/>
      <c r="F74" s="109">
        <f t="shared" si="0"/>
        <v>0</v>
      </c>
    </row>
    <row r="75" spans="1:443" ht="135" x14ac:dyDescent="0.25">
      <c r="B75" s="4" t="s">
        <v>88</v>
      </c>
      <c r="C75" s="108" t="s">
        <v>89</v>
      </c>
      <c r="D75" s="204"/>
      <c r="E75" s="205"/>
      <c r="F75" s="109">
        <f t="shared" si="0"/>
        <v>0</v>
      </c>
    </row>
    <row r="76" spans="1:443" x14ac:dyDescent="0.25">
      <c r="B76" s="206"/>
      <c r="C76" s="206"/>
      <c r="D76" s="206"/>
      <c r="E76" s="206"/>
      <c r="F76" s="109">
        <f t="shared" si="0"/>
        <v>0</v>
      </c>
    </row>
    <row r="77" spans="1:443" x14ac:dyDescent="0.25">
      <c r="B77" s="4"/>
      <c r="C77" s="115" t="s">
        <v>90</v>
      </c>
      <c r="D77" s="97" t="s">
        <v>41</v>
      </c>
      <c r="E77" s="6" t="str">
        <f>IF(D77="", "Requires confirmation", IF(D77="No", "Please contact OLSC for assistance", ""))</f>
        <v/>
      </c>
      <c r="F77" s="109">
        <f t="shared" si="0"/>
        <v>0</v>
      </c>
    </row>
    <row r="78" spans="1:443" s="140" customFormat="1" ht="15" x14ac:dyDescent="0.25">
      <c r="A78" s="137"/>
      <c r="B78" s="225"/>
      <c r="C78" s="225"/>
      <c r="D78" s="225"/>
      <c r="E78" s="225"/>
      <c r="F78" s="109">
        <f t="shared" si="0"/>
        <v>0</v>
      </c>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c r="BQ78" s="137"/>
      <c r="BR78" s="137"/>
      <c r="BS78" s="137"/>
      <c r="BT78" s="137"/>
      <c r="BU78" s="137"/>
      <c r="BV78" s="137"/>
      <c r="BW78" s="137"/>
      <c r="BX78" s="137"/>
      <c r="BY78" s="137"/>
      <c r="BZ78" s="137"/>
      <c r="CA78" s="137"/>
      <c r="CB78" s="137"/>
      <c r="CC78" s="137"/>
      <c r="CD78" s="137"/>
      <c r="CE78" s="137"/>
      <c r="CF78" s="137"/>
      <c r="CG78" s="137"/>
      <c r="CH78" s="137"/>
      <c r="CI78" s="137"/>
      <c r="CJ78" s="137"/>
      <c r="CK78" s="137"/>
      <c r="CL78" s="137"/>
      <c r="CM78" s="137"/>
      <c r="CN78" s="137"/>
      <c r="CO78" s="137"/>
      <c r="CP78" s="137"/>
      <c r="CQ78" s="137"/>
      <c r="CR78" s="137"/>
      <c r="CS78" s="137"/>
      <c r="CT78" s="137"/>
      <c r="CU78" s="137"/>
      <c r="CV78" s="137"/>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7"/>
      <c r="FX78" s="137"/>
      <c r="FY78" s="137"/>
      <c r="FZ78" s="137"/>
      <c r="GA78" s="137"/>
      <c r="GB78" s="137"/>
      <c r="GC78" s="137"/>
      <c r="GD78" s="137"/>
      <c r="GE78" s="137"/>
      <c r="GF78" s="137"/>
      <c r="GG78" s="137"/>
      <c r="GH78" s="137"/>
      <c r="GI78" s="137"/>
      <c r="GJ78" s="137"/>
      <c r="GK78" s="137"/>
      <c r="GL78" s="137"/>
      <c r="GM78" s="137"/>
      <c r="GN78" s="137"/>
      <c r="GO78" s="137"/>
      <c r="GP78" s="137"/>
      <c r="GQ78" s="137"/>
      <c r="GR78" s="137"/>
      <c r="GS78" s="137"/>
      <c r="GT78" s="137"/>
      <c r="GU78" s="137"/>
      <c r="GV78" s="137"/>
      <c r="GW78" s="137"/>
      <c r="GX78" s="137"/>
      <c r="GY78" s="137"/>
      <c r="GZ78" s="137"/>
      <c r="HA78" s="137"/>
      <c r="HB78" s="137"/>
      <c r="HC78" s="137"/>
      <c r="HD78" s="137"/>
      <c r="HE78" s="137"/>
      <c r="HF78" s="137"/>
      <c r="HG78" s="137"/>
      <c r="HH78" s="137"/>
      <c r="HI78" s="137"/>
      <c r="HJ78" s="137"/>
      <c r="HK78" s="137"/>
      <c r="HL78" s="137"/>
      <c r="HM78" s="137"/>
      <c r="HN78" s="137"/>
      <c r="HO78" s="137"/>
      <c r="HP78" s="137"/>
      <c r="HQ78" s="137"/>
      <c r="HR78" s="137"/>
      <c r="HS78" s="137"/>
      <c r="HT78" s="137"/>
      <c r="HU78" s="137"/>
      <c r="HV78" s="137"/>
      <c r="HW78" s="137"/>
      <c r="HX78" s="137"/>
      <c r="HY78" s="137"/>
      <c r="HZ78" s="137"/>
      <c r="IA78" s="137"/>
      <c r="IB78" s="137"/>
      <c r="IC78" s="137"/>
      <c r="ID78" s="137"/>
      <c r="IE78" s="137"/>
      <c r="IF78" s="137"/>
      <c r="IG78" s="137"/>
      <c r="IH78" s="137"/>
      <c r="II78" s="137"/>
      <c r="IJ78" s="137"/>
      <c r="IK78" s="137"/>
      <c r="IL78" s="137"/>
      <c r="IM78" s="137"/>
      <c r="IN78" s="137"/>
      <c r="IO78" s="137"/>
      <c r="IP78" s="137"/>
      <c r="IQ78" s="137"/>
      <c r="IR78" s="137"/>
      <c r="IS78" s="137"/>
      <c r="IT78" s="137"/>
      <c r="IU78" s="137"/>
      <c r="IV78" s="137"/>
      <c r="IW78" s="137"/>
      <c r="IX78" s="137"/>
      <c r="IY78" s="137"/>
      <c r="IZ78" s="137"/>
      <c r="JA78" s="137"/>
      <c r="JB78" s="137"/>
      <c r="JC78" s="137"/>
      <c r="JD78" s="137"/>
      <c r="JE78" s="137"/>
      <c r="JF78" s="137"/>
      <c r="JG78" s="137"/>
      <c r="JH78" s="137"/>
      <c r="JI78" s="137"/>
      <c r="JJ78" s="137"/>
      <c r="JK78" s="137"/>
      <c r="JL78" s="137"/>
      <c r="JM78" s="137"/>
      <c r="JN78" s="137"/>
      <c r="JO78" s="137"/>
      <c r="JP78" s="137"/>
      <c r="JQ78" s="137"/>
      <c r="JR78" s="137"/>
      <c r="JS78" s="137"/>
      <c r="JT78" s="137"/>
      <c r="JU78" s="137"/>
      <c r="JV78" s="137"/>
      <c r="JW78" s="137"/>
      <c r="JX78" s="137"/>
      <c r="JY78" s="137"/>
      <c r="JZ78" s="137"/>
      <c r="KA78" s="137"/>
      <c r="KB78" s="137"/>
      <c r="KC78" s="137"/>
      <c r="KD78" s="137"/>
      <c r="KE78" s="137"/>
      <c r="KF78" s="137"/>
      <c r="KG78" s="137"/>
      <c r="KH78" s="137"/>
      <c r="KI78" s="137"/>
      <c r="KJ78" s="137"/>
      <c r="KK78" s="137"/>
      <c r="KL78" s="137"/>
      <c r="KM78" s="137"/>
      <c r="KN78" s="137"/>
      <c r="KO78" s="137"/>
      <c r="KP78" s="137"/>
      <c r="KQ78" s="137"/>
      <c r="KR78" s="137"/>
      <c r="KS78" s="137"/>
      <c r="KT78" s="137"/>
      <c r="KU78" s="137"/>
      <c r="KV78" s="137"/>
      <c r="KW78" s="137"/>
      <c r="KX78" s="137"/>
      <c r="KY78" s="137"/>
      <c r="KZ78" s="137"/>
      <c r="LA78" s="137"/>
      <c r="LB78" s="137"/>
      <c r="LC78" s="137"/>
      <c r="LD78" s="137"/>
      <c r="LE78" s="137"/>
      <c r="LF78" s="137"/>
      <c r="LG78" s="137"/>
      <c r="LH78" s="137"/>
      <c r="LI78" s="137"/>
      <c r="LJ78" s="137"/>
      <c r="LK78" s="137"/>
      <c r="LL78" s="137"/>
      <c r="LM78" s="137"/>
      <c r="LN78" s="137"/>
      <c r="LO78" s="137"/>
      <c r="LP78" s="137"/>
      <c r="LQ78" s="137"/>
      <c r="LR78" s="137"/>
      <c r="LS78" s="137"/>
      <c r="LT78" s="137"/>
      <c r="LU78" s="137"/>
      <c r="LV78" s="137"/>
      <c r="LW78" s="137"/>
      <c r="LX78" s="137"/>
      <c r="LY78" s="137"/>
      <c r="LZ78" s="137"/>
      <c r="MA78" s="137"/>
      <c r="MB78" s="137"/>
      <c r="MC78" s="137"/>
      <c r="MD78" s="137"/>
      <c r="ME78" s="137"/>
      <c r="MF78" s="137"/>
      <c r="MG78" s="137"/>
      <c r="MH78" s="137"/>
      <c r="MI78" s="137"/>
      <c r="MJ78" s="137"/>
      <c r="MK78" s="137"/>
      <c r="ML78" s="137"/>
      <c r="MM78" s="137"/>
      <c r="MN78" s="137"/>
      <c r="MO78" s="137"/>
      <c r="MP78" s="137"/>
      <c r="MQ78" s="137"/>
      <c r="MR78" s="137"/>
      <c r="MS78" s="137"/>
      <c r="MT78" s="137"/>
      <c r="MU78" s="137"/>
      <c r="MV78" s="137"/>
      <c r="MW78" s="137"/>
      <c r="MX78" s="137"/>
      <c r="MY78" s="137"/>
      <c r="MZ78" s="137"/>
      <c r="NA78" s="137"/>
      <c r="NB78" s="137"/>
      <c r="NC78" s="137"/>
      <c r="ND78" s="137"/>
      <c r="NE78" s="137"/>
      <c r="NF78" s="137"/>
      <c r="NG78" s="137"/>
      <c r="NH78" s="137"/>
      <c r="NI78" s="137"/>
      <c r="NJ78" s="137"/>
      <c r="NK78" s="137"/>
      <c r="NL78" s="137"/>
      <c r="NM78" s="137"/>
      <c r="NN78" s="137"/>
      <c r="NO78" s="137"/>
      <c r="NP78" s="137"/>
      <c r="NQ78" s="137"/>
      <c r="NR78" s="137"/>
      <c r="NS78" s="137"/>
      <c r="NT78" s="137"/>
      <c r="NU78" s="137"/>
      <c r="NV78" s="137"/>
      <c r="NW78" s="137"/>
      <c r="NX78" s="137"/>
      <c r="NY78" s="137"/>
      <c r="NZ78" s="137"/>
      <c r="OA78" s="137"/>
      <c r="OB78" s="137"/>
      <c r="OC78" s="137"/>
      <c r="OD78" s="137"/>
      <c r="OE78" s="137"/>
      <c r="OF78" s="137"/>
      <c r="OG78" s="137"/>
      <c r="OH78" s="137"/>
      <c r="OI78" s="137"/>
      <c r="OJ78" s="137"/>
      <c r="OK78" s="137"/>
      <c r="OL78" s="137"/>
      <c r="OM78" s="137"/>
      <c r="ON78" s="137"/>
      <c r="OO78" s="137"/>
      <c r="OP78" s="137"/>
      <c r="OQ78" s="137"/>
      <c r="OR78" s="137"/>
      <c r="OS78" s="137"/>
      <c r="OT78" s="137"/>
      <c r="OU78" s="137"/>
      <c r="OV78" s="137"/>
      <c r="OW78" s="137"/>
      <c r="OX78" s="137"/>
      <c r="OY78" s="137"/>
      <c r="OZ78" s="137"/>
      <c r="PA78" s="137"/>
      <c r="PB78" s="137"/>
      <c r="PC78" s="137"/>
      <c r="PD78" s="137"/>
      <c r="PE78" s="137"/>
      <c r="PF78" s="137"/>
      <c r="PG78" s="137"/>
      <c r="PH78" s="137"/>
      <c r="PI78" s="137"/>
      <c r="PJ78" s="137"/>
      <c r="PK78" s="137"/>
      <c r="PL78" s="137"/>
      <c r="PM78" s="137"/>
      <c r="PN78" s="137"/>
      <c r="PO78" s="137"/>
      <c r="PP78" s="137"/>
      <c r="PQ78" s="137"/>
      <c r="PR78" s="137"/>
      <c r="PS78" s="137"/>
      <c r="PT78" s="137"/>
      <c r="PU78" s="137"/>
      <c r="PV78" s="137"/>
      <c r="PW78" s="137"/>
      <c r="PX78" s="137"/>
      <c r="PY78" s="137"/>
      <c r="PZ78" s="137"/>
      <c r="QA78" s="137"/>
    </row>
    <row r="79" spans="1:443" x14ac:dyDescent="0.25">
      <c r="B79" s="10" t="s">
        <v>91</v>
      </c>
      <c r="C79" s="207" t="s">
        <v>92</v>
      </c>
      <c r="D79" s="207"/>
      <c r="E79" s="207"/>
      <c r="F79" s="109">
        <f t="shared" si="0"/>
        <v>0</v>
      </c>
    </row>
    <row r="80" spans="1:443" ht="15" x14ac:dyDescent="0.25">
      <c r="B80" s="208"/>
      <c r="C80" s="13" t="s">
        <v>93</v>
      </c>
      <c r="D80" s="122"/>
      <c r="E80" s="6"/>
      <c r="F80" s="109">
        <f t="shared" si="0"/>
        <v>0</v>
      </c>
    </row>
    <row r="81" spans="1:443" ht="15" x14ac:dyDescent="0.25">
      <c r="B81" s="208"/>
      <c r="C81" s="8" t="s">
        <v>94</v>
      </c>
      <c r="D81" s="18">
        <v>0</v>
      </c>
      <c r="E81" s="118" t="str">
        <f>IF(D81="","No value entered",IF(NOT(ISNUMBER(D81)),"Value must be a number",IF(D81&lt;0,"Value cannot be negative",IF(D81&lt;&gt;ROUND(D81,0),"Value must be a whole number",""))))</f>
        <v/>
      </c>
      <c r="F81" s="109">
        <f t="shared" si="0"/>
        <v>0</v>
      </c>
    </row>
    <row r="82" spans="1:443" ht="15" x14ac:dyDescent="0.25">
      <c r="B82" s="208"/>
      <c r="C82" s="8" t="s">
        <v>95</v>
      </c>
      <c r="D82" s="19">
        <v>0</v>
      </c>
      <c r="E82" s="118" t="str">
        <f>IF(D82="","No value entered",IF(NOT(ISNUMBER(D82)),"Value must be a number",IF(D82&lt;0,"Value cannot be negative",IF(D82&lt;&gt;ROUND(D82,0),"Value must be rounded to the whole dollar",IF(AND(D81&lt;&gt;0,D82=0,D99&lt;&gt;"I confirm"),"If number of briefs is greater than 0, value of briefs cannot be $0","")))))</f>
        <v/>
      </c>
      <c r="F82" s="109">
        <f t="shared" si="0"/>
        <v>0</v>
      </c>
    </row>
    <row r="83" spans="1:443" ht="15" x14ac:dyDescent="0.25">
      <c r="B83" s="208"/>
      <c r="C83" s="13" t="s">
        <v>96</v>
      </c>
      <c r="D83" s="122"/>
      <c r="E83" s="6"/>
      <c r="F83" s="109">
        <f t="shared" si="0"/>
        <v>0</v>
      </c>
    </row>
    <row r="84" spans="1:443" ht="15" x14ac:dyDescent="0.25">
      <c r="B84" s="208"/>
      <c r="C84" s="8" t="s">
        <v>94</v>
      </c>
      <c r="D84" s="18">
        <v>0</v>
      </c>
      <c r="E84" s="118" t="str">
        <f>IF(D84="","No value entered",IF(NOT(ISNUMBER(D84)),"Value must be a number",IF(D84&lt;0,"Value cannot be negative",IF(D84&lt;&gt;ROUND(D84,0),"Value must be a whole number",""))))</f>
        <v/>
      </c>
      <c r="F84" s="109">
        <f t="shared" si="0"/>
        <v>0</v>
      </c>
    </row>
    <row r="85" spans="1:443" ht="15" x14ac:dyDescent="0.25">
      <c r="B85" s="208"/>
      <c r="C85" s="8" t="s">
        <v>95</v>
      </c>
      <c r="D85" s="19">
        <v>0</v>
      </c>
      <c r="E85" s="118" t="str">
        <f>IF(D85="","No value entered",IF(NOT(ISNUMBER(D85)),"Value must be a number",IF(D85&lt;0,"Value cannot be negative",IF(D85&lt;&gt;ROUND(D85,0),"Value must be rounded to the whole dollar",IF(AND(D84&lt;&gt;0,D85=0,D99&lt;&gt;"I confirm"),"If number of briefs is greater than 0, value of briefs cannot be $0","")))))</f>
        <v/>
      </c>
      <c r="F85" s="109">
        <f>IF(E85="", 0, 1)</f>
        <v>0</v>
      </c>
    </row>
    <row r="86" spans="1:443" ht="15" x14ac:dyDescent="0.25">
      <c r="B86" s="208"/>
      <c r="C86" s="13" t="s">
        <v>97</v>
      </c>
      <c r="D86" s="123"/>
      <c r="E86" s="124"/>
      <c r="F86" s="109">
        <f>IF(E86="", 0, 1)</f>
        <v>0</v>
      </c>
    </row>
    <row r="87" spans="1:443" ht="15" x14ac:dyDescent="0.25">
      <c r="B87" s="208"/>
      <c r="C87" s="8" t="s">
        <v>94</v>
      </c>
      <c r="D87" s="18">
        <v>0</v>
      </c>
      <c r="E87" s="118" t="str">
        <f>IF(D87="","No value entered",IF(NOT(ISNUMBER(D87)),"Value must be a number",IF(D87&lt;0,"Value cannot be negative",IF(D87&lt;&gt;ROUND(D87,0),"Value must be a whole number",""))))</f>
        <v/>
      </c>
      <c r="F87" s="109">
        <f t="shared" si="0"/>
        <v>0</v>
      </c>
    </row>
    <row r="88" spans="1:443" ht="15" x14ac:dyDescent="0.25">
      <c r="B88" s="208"/>
      <c r="C88" s="8" t="s">
        <v>95</v>
      </c>
      <c r="D88" s="19">
        <v>0</v>
      </c>
      <c r="E88" s="118" t="str">
        <f>IF(D88="","No value entered",IF(NOT(ISNUMBER(D88)),"Value must be a number",IF(D88&lt;0,"Value cannot be negative",IF(D88&lt;&gt;ROUND(D88,0),"Value must be rounded to the whole dollar",IF(AND(D87&lt;&gt;0,D88=0,D99&lt;&gt;"I confirm"),"If number of briefs is greater than 0, value of briefs cannot be $0","")))))</f>
        <v/>
      </c>
      <c r="F88" s="109">
        <f t="shared" si="0"/>
        <v>0</v>
      </c>
    </row>
    <row r="89" spans="1:443" s="140" customFormat="1" ht="27" customHeight="1" x14ac:dyDescent="0.25">
      <c r="A89" s="137"/>
      <c r="B89" s="196"/>
      <c r="C89" s="196"/>
      <c r="D89" s="196"/>
      <c r="E89" s="196"/>
      <c r="F89" s="109">
        <f t="shared" si="0"/>
        <v>0</v>
      </c>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7"/>
      <c r="AY89" s="137"/>
      <c r="AZ89" s="137"/>
      <c r="BA89" s="137"/>
      <c r="BB89" s="137"/>
      <c r="BC89" s="137"/>
      <c r="BD89" s="137"/>
      <c r="BE89" s="137"/>
      <c r="BF89" s="137"/>
      <c r="BG89" s="137"/>
      <c r="BH89" s="137"/>
      <c r="BI89" s="137"/>
      <c r="BJ89" s="137"/>
      <c r="BK89" s="137"/>
      <c r="BL89" s="137"/>
      <c r="BM89" s="137"/>
      <c r="BN89" s="137"/>
      <c r="BO89" s="137"/>
      <c r="BP89" s="137"/>
      <c r="BQ89" s="137"/>
      <c r="BR89" s="137"/>
      <c r="BS89" s="137"/>
      <c r="BT89" s="137"/>
      <c r="BU89" s="137"/>
      <c r="BV89" s="137"/>
      <c r="BW89" s="137"/>
      <c r="BX89" s="137"/>
      <c r="BY89" s="137"/>
      <c r="BZ89" s="137"/>
      <c r="CA89" s="137"/>
      <c r="CB89" s="137"/>
      <c r="CC89" s="137"/>
      <c r="CD89" s="137"/>
      <c r="CE89" s="137"/>
      <c r="CF89" s="137"/>
      <c r="CG89" s="137"/>
      <c r="CH89" s="137"/>
      <c r="CI89" s="137"/>
      <c r="CJ89" s="137"/>
      <c r="CK89" s="137"/>
      <c r="CL89" s="137"/>
      <c r="CM89" s="137"/>
      <c r="CN89" s="137"/>
      <c r="CO89" s="137"/>
      <c r="CP89" s="137"/>
      <c r="CQ89" s="137"/>
      <c r="CR89" s="137"/>
      <c r="CS89" s="137"/>
      <c r="CT89" s="137"/>
      <c r="CU89" s="137"/>
      <c r="CV89" s="137"/>
      <c r="CW89" s="137"/>
      <c r="CX89" s="137"/>
      <c r="CY89" s="137"/>
      <c r="CZ89" s="137"/>
      <c r="DA89" s="137"/>
      <c r="DB89" s="137"/>
      <c r="DC89" s="137"/>
      <c r="DD89" s="137"/>
      <c r="DE89" s="137"/>
      <c r="DF89" s="137"/>
      <c r="DG89" s="137"/>
      <c r="DH89" s="137"/>
      <c r="DI89" s="137"/>
      <c r="DJ89" s="137"/>
      <c r="DK89" s="137"/>
      <c r="DL89" s="137"/>
      <c r="DM89" s="137"/>
      <c r="DN89" s="137"/>
      <c r="DO89" s="137"/>
      <c r="DP89" s="137"/>
      <c r="DQ89" s="137"/>
      <c r="DR89" s="137"/>
      <c r="DS89" s="137"/>
      <c r="DT89" s="137"/>
      <c r="DU89" s="137"/>
      <c r="DV89" s="137"/>
      <c r="DW89" s="137"/>
      <c r="DX89" s="137"/>
      <c r="DY89" s="137"/>
      <c r="DZ89" s="137"/>
      <c r="EA89" s="137"/>
      <c r="EB89" s="137"/>
      <c r="EC89" s="137"/>
      <c r="ED89" s="137"/>
      <c r="EE89" s="137"/>
      <c r="EF89" s="137"/>
      <c r="EG89" s="137"/>
      <c r="EH89" s="137"/>
      <c r="EI89" s="137"/>
      <c r="EJ89" s="137"/>
      <c r="EK89" s="137"/>
      <c r="EL89" s="137"/>
      <c r="EM89" s="137"/>
      <c r="EN89" s="137"/>
      <c r="EO89" s="137"/>
      <c r="EP89" s="137"/>
      <c r="EQ89" s="137"/>
      <c r="ER89" s="137"/>
      <c r="ES89" s="137"/>
      <c r="ET89" s="137"/>
      <c r="EU89" s="137"/>
      <c r="EV89" s="137"/>
      <c r="EW89" s="137"/>
      <c r="EX89" s="137"/>
      <c r="EY89" s="137"/>
      <c r="EZ89" s="137"/>
      <c r="FA89" s="137"/>
      <c r="FB89" s="137"/>
      <c r="FC89" s="137"/>
      <c r="FD89" s="137"/>
      <c r="FE89" s="137"/>
      <c r="FF89" s="137"/>
      <c r="FG89" s="137"/>
      <c r="FH89" s="137"/>
      <c r="FI89" s="137"/>
      <c r="FJ89" s="137"/>
      <c r="FK89" s="137"/>
      <c r="FL89" s="137"/>
      <c r="FM89" s="137"/>
      <c r="FN89" s="137"/>
      <c r="FO89" s="137"/>
      <c r="FP89" s="137"/>
      <c r="FQ89" s="137"/>
      <c r="FR89" s="137"/>
      <c r="FS89" s="137"/>
      <c r="FT89" s="137"/>
      <c r="FU89" s="137"/>
      <c r="FV89" s="137"/>
      <c r="FW89" s="137"/>
      <c r="FX89" s="137"/>
      <c r="FY89" s="137"/>
      <c r="FZ89" s="137"/>
      <c r="GA89" s="137"/>
      <c r="GB89" s="137"/>
      <c r="GC89" s="137"/>
      <c r="GD89" s="137"/>
      <c r="GE89" s="137"/>
      <c r="GF89" s="137"/>
      <c r="GG89" s="137"/>
      <c r="GH89" s="137"/>
      <c r="GI89" s="137"/>
      <c r="GJ89" s="137"/>
      <c r="GK89" s="137"/>
      <c r="GL89" s="137"/>
      <c r="GM89" s="137"/>
      <c r="GN89" s="137"/>
      <c r="GO89" s="137"/>
      <c r="GP89" s="137"/>
      <c r="GQ89" s="137"/>
      <c r="GR89" s="137"/>
      <c r="GS89" s="137"/>
      <c r="GT89" s="137"/>
      <c r="GU89" s="137"/>
      <c r="GV89" s="137"/>
      <c r="GW89" s="137"/>
      <c r="GX89" s="137"/>
      <c r="GY89" s="137"/>
      <c r="GZ89" s="137"/>
      <c r="HA89" s="137"/>
      <c r="HB89" s="137"/>
      <c r="HC89" s="137"/>
      <c r="HD89" s="137"/>
      <c r="HE89" s="137"/>
      <c r="HF89" s="137"/>
      <c r="HG89" s="137"/>
      <c r="HH89" s="137"/>
      <c r="HI89" s="137"/>
      <c r="HJ89" s="137"/>
      <c r="HK89" s="137"/>
      <c r="HL89" s="137"/>
      <c r="HM89" s="137"/>
      <c r="HN89" s="137"/>
      <c r="HO89" s="137"/>
      <c r="HP89" s="137"/>
      <c r="HQ89" s="137"/>
      <c r="HR89" s="137"/>
      <c r="HS89" s="137"/>
      <c r="HT89" s="137"/>
      <c r="HU89" s="137"/>
      <c r="HV89" s="137"/>
      <c r="HW89" s="137"/>
      <c r="HX89" s="137"/>
      <c r="HY89" s="137"/>
      <c r="HZ89" s="137"/>
      <c r="IA89" s="137"/>
      <c r="IB89" s="137"/>
      <c r="IC89" s="137"/>
      <c r="ID89" s="137"/>
      <c r="IE89" s="137"/>
      <c r="IF89" s="137"/>
      <c r="IG89" s="137"/>
      <c r="IH89" s="137"/>
      <c r="II89" s="137"/>
      <c r="IJ89" s="137"/>
      <c r="IK89" s="137"/>
      <c r="IL89" s="137"/>
      <c r="IM89" s="137"/>
      <c r="IN89" s="137"/>
      <c r="IO89" s="137"/>
      <c r="IP89" s="137"/>
      <c r="IQ89" s="137"/>
      <c r="IR89" s="137"/>
      <c r="IS89" s="137"/>
      <c r="IT89" s="137"/>
      <c r="IU89" s="137"/>
      <c r="IV89" s="137"/>
      <c r="IW89" s="137"/>
      <c r="IX89" s="137"/>
      <c r="IY89" s="137"/>
      <c r="IZ89" s="137"/>
      <c r="JA89" s="137"/>
      <c r="JB89" s="137"/>
      <c r="JC89" s="137"/>
      <c r="JD89" s="137"/>
      <c r="JE89" s="137"/>
      <c r="JF89" s="137"/>
      <c r="JG89" s="137"/>
      <c r="JH89" s="137"/>
      <c r="JI89" s="137"/>
      <c r="JJ89" s="137"/>
      <c r="JK89" s="137"/>
      <c r="JL89" s="137"/>
      <c r="JM89" s="137"/>
      <c r="JN89" s="137"/>
      <c r="JO89" s="137"/>
      <c r="JP89" s="137"/>
      <c r="JQ89" s="137"/>
      <c r="JR89" s="137"/>
      <c r="JS89" s="137"/>
      <c r="JT89" s="137"/>
      <c r="JU89" s="137"/>
      <c r="JV89" s="137"/>
      <c r="JW89" s="137"/>
      <c r="JX89" s="137"/>
      <c r="JY89" s="137"/>
      <c r="JZ89" s="137"/>
      <c r="KA89" s="137"/>
      <c r="KB89" s="137"/>
      <c r="KC89" s="137"/>
      <c r="KD89" s="137"/>
      <c r="KE89" s="137"/>
      <c r="KF89" s="137"/>
      <c r="KG89" s="137"/>
      <c r="KH89" s="137"/>
      <c r="KI89" s="137"/>
      <c r="KJ89" s="137"/>
      <c r="KK89" s="137"/>
      <c r="KL89" s="137"/>
      <c r="KM89" s="137"/>
      <c r="KN89" s="137"/>
      <c r="KO89" s="137"/>
      <c r="KP89" s="137"/>
      <c r="KQ89" s="137"/>
      <c r="KR89" s="137"/>
      <c r="KS89" s="137"/>
      <c r="KT89" s="137"/>
      <c r="KU89" s="137"/>
      <c r="KV89" s="137"/>
      <c r="KW89" s="137"/>
      <c r="KX89" s="137"/>
      <c r="KY89" s="137"/>
      <c r="KZ89" s="137"/>
      <c r="LA89" s="137"/>
      <c r="LB89" s="137"/>
      <c r="LC89" s="137"/>
      <c r="LD89" s="137"/>
      <c r="LE89" s="137"/>
      <c r="LF89" s="137"/>
      <c r="LG89" s="137"/>
      <c r="LH89" s="137"/>
      <c r="LI89" s="137"/>
      <c r="LJ89" s="137"/>
      <c r="LK89" s="137"/>
      <c r="LL89" s="137"/>
      <c r="LM89" s="137"/>
      <c r="LN89" s="137"/>
      <c r="LO89" s="137"/>
      <c r="LP89" s="137"/>
      <c r="LQ89" s="137"/>
      <c r="LR89" s="137"/>
      <c r="LS89" s="137"/>
      <c r="LT89" s="137"/>
      <c r="LU89" s="137"/>
      <c r="LV89" s="137"/>
      <c r="LW89" s="137"/>
      <c r="LX89" s="137"/>
      <c r="LY89" s="137"/>
      <c r="LZ89" s="137"/>
      <c r="MA89" s="137"/>
      <c r="MB89" s="137"/>
      <c r="MC89" s="137"/>
      <c r="MD89" s="137"/>
      <c r="ME89" s="137"/>
      <c r="MF89" s="137"/>
      <c r="MG89" s="137"/>
      <c r="MH89" s="137"/>
      <c r="MI89" s="137"/>
      <c r="MJ89" s="137"/>
      <c r="MK89" s="137"/>
      <c r="ML89" s="137"/>
      <c r="MM89" s="137"/>
      <c r="MN89" s="137"/>
      <c r="MO89" s="137"/>
      <c r="MP89" s="137"/>
      <c r="MQ89" s="137"/>
      <c r="MR89" s="137"/>
      <c r="MS89" s="137"/>
      <c r="MT89" s="137"/>
      <c r="MU89" s="137"/>
      <c r="MV89" s="137"/>
      <c r="MW89" s="137"/>
      <c r="MX89" s="137"/>
      <c r="MY89" s="137"/>
      <c r="MZ89" s="137"/>
      <c r="NA89" s="137"/>
      <c r="NB89" s="137"/>
      <c r="NC89" s="137"/>
      <c r="ND89" s="137"/>
      <c r="NE89" s="137"/>
      <c r="NF89" s="137"/>
      <c r="NG89" s="137"/>
      <c r="NH89" s="137"/>
      <c r="NI89" s="137"/>
      <c r="NJ89" s="137"/>
      <c r="NK89" s="137"/>
      <c r="NL89" s="137"/>
      <c r="NM89" s="137"/>
      <c r="NN89" s="137"/>
      <c r="NO89" s="137"/>
      <c r="NP89" s="137"/>
      <c r="NQ89" s="137"/>
      <c r="NR89" s="137"/>
      <c r="NS89" s="137"/>
      <c r="NT89" s="137"/>
      <c r="NU89" s="137"/>
      <c r="NV89" s="137"/>
      <c r="NW89" s="137"/>
      <c r="NX89" s="137"/>
      <c r="NY89" s="137"/>
      <c r="NZ89" s="137"/>
      <c r="OA89" s="137"/>
      <c r="OB89" s="137"/>
      <c r="OC89" s="137"/>
      <c r="OD89" s="137"/>
      <c r="OE89" s="137"/>
      <c r="OF89" s="137"/>
      <c r="OG89" s="137"/>
      <c r="OH89" s="137"/>
      <c r="OI89" s="137"/>
      <c r="OJ89" s="137"/>
      <c r="OK89" s="137"/>
      <c r="OL89" s="137"/>
      <c r="OM89" s="137"/>
      <c r="ON89" s="137"/>
      <c r="OO89" s="137"/>
      <c r="OP89" s="137"/>
      <c r="OQ89" s="137"/>
      <c r="OR89" s="137"/>
      <c r="OS89" s="137"/>
      <c r="OT89" s="137"/>
      <c r="OU89" s="137"/>
      <c r="OV89" s="137"/>
      <c r="OW89" s="137"/>
      <c r="OX89" s="137"/>
      <c r="OY89" s="137"/>
      <c r="OZ89" s="137"/>
      <c r="PA89" s="137"/>
      <c r="PB89" s="137"/>
      <c r="PC89" s="137"/>
      <c r="PD89" s="137"/>
      <c r="PE89" s="137"/>
      <c r="PF89" s="137"/>
      <c r="PG89" s="137"/>
      <c r="PH89" s="137"/>
      <c r="PI89" s="137"/>
      <c r="PJ89" s="137"/>
      <c r="PK89" s="137"/>
      <c r="PL89" s="137"/>
      <c r="PM89" s="137"/>
      <c r="PN89" s="137"/>
      <c r="PO89" s="137"/>
      <c r="PP89" s="137"/>
      <c r="PQ89" s="137"/>
      <c r="PR89" s="137"/>
      <c r="PS89" s="137"/>
      <c r="PT89" s="137"/>
      <c r="PU89" s="137"/>
      <c r="PV89" s="137"/>
      <c r="PW89" s="137"/>
      <c r="PX89" s="137"/>
      <c r="PY89" s="137"/>
      <c r="PZ89" s="137"/>
      <c r="QA89" s="137"/>
    </row>
    <row r="90" spans="1:443" ht="15" customHeight="1" x14ac:dyDescent="0.25">
      <c r="B90" s="214"/>
      <c r="C90" s="125" t="s">
        <v>98</v>
      </c>
      <c r="D90" s="122"/>
      <c r="E90" s="6"/>
      <c r="F90" s="109">
        <f t="shared" si="0"/>
        <v>0</v>
      </c>
    </row>
    <row r="91" spans="1:443" ht="15" customHeight="1" x14ac:dyDescent="0.25">
      <c r="B91" s="215"/>
      <c r="C91" s="8" t="s">
        <v>94</v>
      </c>
      <c r="D91" s="18">
        <v>2</v>
      </c>
      <c r="E91" s="118" t="str">
        <f>IF(D91="","No value entered",IF(NOT(ISNUMBER(D91)),"Value must be a number",IF(D91&lt;0,"Value cannot be negative",IF(D91&lt;&gt;ROUND(D91,0),"Value must be a whole number",""))))</f>
        <v/>
      </c>
      <c r="F91" s="109">
        <f t="shared" si="0"/>
        <v>0</v>
      </c>
    </row>
    <row r="92" spans="1:443" ht="15" customHeight="1" x14ac:dyDescent="0.25">
      <c r="B92" s="215"/>
      <c r="C92" s="8" t="s">
        <v>95</v>
      </c>
      <c r="D92" s="19">
        <v>11289</v>
      </c>
      <c r="E92" s="118" t="str">
        <f>IF(D92="","No value entered",IF(NOT(ISNUMBER(D92)),"Value must be a number",IF(D92&lt;0,"Value cannot be negative",IF(D92&lt;&gt;ROUND(D92,0),"Value must be rounded to the whole dollar",IF(AND(D91&lt;&gt;0,D92=0,D99&lt;&gt;"I confirm"),"If number of briefs is greater than 0, value of briefs cannot be $0","")))))</f>
        <v/>
      </c>
      <c r="F92" s="109">
        <f t="shared" si="0"/>
        <v>0</v>
      </c>
    </row>
    <row r="93" spans="1:443" ht="15" customHeight="1" x14ac:dyDescent="0.25">
      <c r="B93" s="215"/>
      <c r="C93" s="16" t="s">
        <v>99</v>
      </c>
      <c r="D93" s="122"/>
      <c r="E93" s="6"/>
      <c r="F93" s="109">
        <f t="shared" si="0"/>
        <v>0</v>
      </c>
    </row>
    <row r="94" spans="1:443" ht="15" customHeight="1" x14ac:dyDescent="0.25">
      <c r="B94" s="215"/>
      <c r="C94" s="8" t="s">
        <v>94</v>
      </c>
      <c r="D94" s="18">
        <v>0</v>
      </c>
      <c r="E94" s="118" t="str">
        <f>IF(D94="","No value entered",IF(NOT(ISNUMBER(D94)),"Value must be a number",IF(D94&lt;0,"Value cannot be negative",IF(D94&lt;&gt;ROUND(D94,0),"Value must be a whole number",""))))</f>
        <v/>
      </c>
      <c r="F94" s="109">
        <f t="shared" si="0"/>
        <v>0</v>
      </c>
    </row>
    <row r="95" spans="1:443" ht="15" customHeight="1" x14ac:dyDescent="0.25">
      <c r="B95" s="215"/>
      <c r="C95" s="8" t="s">
        <v>95</v>
      </c>
      <c r="D95" s="19">
        <v>0</v>
      </c>
      <c r="E95" s="118" t="str">
        <f>IF(D95="","No value entered",IF(NOT(ISNUMBER(D95)),"Value must be a number",IF(D95&lt;0,"Value cannot be negative",IF(D95&lt;&gt;ROUND(D95,0),"Value must be rounded to the whole dollar",IF(AND(D94&lt;&gt;0,D95=0,D99&lt;&gt;"I confirm"),"If number of briefs is greater than 0, value of briefs cannot be $0","")))))</f>
        <v/>
      </c>
      <c r="F95" s="109">
        <f t="shared" ref="F95:F140" si="1">IF(E95="", 0, 1)</f>
        <v>0</v>
      </c>
    </row>
    <row r="96" spans="1:443" ht="15" customHeight="1" x14ac:dyDescent="0.25">
      <c r="B96" s="215"/>
      <c r="C96" s="16" t="s">
        <v>100</v>
      </c>
      <c r="D96" s="123"/>
      <c r="E96" s="124"/>
      <c r="F96" s="109">
        <f t="shared" si="1"/>
        <v>0</v>
      </c>
    </row>
    <row r="97" spans="1:443" ht="15" customHeight="1" x14ac:dyDescent="0.25">
      <c r="B97" s="215"/>
      <c r="C97" s="8" t="s">
        <v>94</v>
      </c>
      <c r="D97" s="18">
        <v>0</v>
      </c>
      <c r="E97" s="118" t="str">
        <f>IF(D97="","No value entered",IF(NOT(ISNUMBER(D97)),"Value must be a number",IF(D97&lt;0,"Value cannot be negative",IF(D97&lt;&gt;ROUND(D97,0),"Value must be a whole number",""))))</f>
        <v/>
      </c>
      <c r="F97" s="109">
        <f t="shared" si="1"/>
        <v>0</v>
      </c>
    </row>
    <row r="98" spans="1:443" ht="15" customHeight="1" x14ac:dyDescent="0.25">
      <c r="B98" s="215"/>
      <c r="C98" s="8" t="s">
        <v>95</v>
      </c>
      <c r="D98" s="19">
        <v>0</v>
      </c>
      <c r="E98" s="118" t="str">
        <f>IF(D98="","No value entered",IF(NOT(ISNUMBER(D98)),"Value must be a number",IF(D98&lt;0,"Value cannot be negative",IF(D98&lt;&gt;ROUND(D98,0),"Value must be rounded to the whole dollar",IF(AND(D97&lt;&gt;0,D98=0,D99&lt;&gt;"I confirm"),"If number of briefs is greater than 0, value of briefs cannot be $0","")))))</f>
        <v/>
      </c>
      <c r="F98" s="109">
        <f t="shared" si="1"/>
        <v>0</v>
      </c>
    </row>
    <row r="99" spans="1:443" ht="30" x14ac:dyDescent="0.25">
      <c r="B99" s="216"/>
      <c r="C99" s="60" t="s">
        <v>101</v>
      </c>
      <c r="D99" s="19"/>
      <c r="E99" s="118" t="str">
        <f>IF(D99="I do not confirm","Please contact OLSC for assistance",IF(AND(D99="",(COUNTIF(E81:E88,"If number of briefs is greater than 0, value of briefs cannot be $0")+COUNTIF(E91:E98,"If number of briefs is greater than 0, value of briefs cannot be $0"))&gt;0),"Requires confirmation",""))</f>
        <v/>
      </c>
      <c r="F99" s="109">
        <f>IF(AND(E99&lt;&gt;"", COUNTIF(F81:F98, 1)&gt;0), 1, 0)</f>
        <v>0</v>
      </c>
    </row>
    <row r="100" spans="1:443" s="140" customFormat="1" x14ac:dyDescent="0.25">
      <c r="A100" s="137"/>
      <c r="B100" s="196"/>
      <c r="C100" s="196"/>
      <c r="D100" s="196"/>
      <c r="E100" s="196"/>
      <c r="F100" s="109">
        <f t="shared" si="1"/>
        <v>0</v>
      </c>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c r="BC100" s="137"/>
      <c r="BD100" s="137"/>
      <c r="BE100" s="137"/>
      <c r="BF100" s="137"/>
      <c r="BG100" s="137"/>
      <c r="BH100" s="137"/>
      <c r="BI100" s="137"/>
      <c r="BJ100" s="137"/>
      <c r="BK100" s="137"/>
      <c r="BL100" s="137"/>
      <c r="BM100" s="137"/>
      <c r="BN100" s="137"/>
      <c r="BO100" s="137"/>
      <c r="BP100" s="137"/>
      <c r="BQ100" s="137"/>
      <c r="BR100" s="137"/>
      <c r="BS100" s="137"/>
      <c r="BT100" s="137"/>
      <c r="BU100" s="137"/>
      <c r="BV100" s="137"/>
      <c r="BW100" s="137"/>
      <c r="BX100" s="137"/>
      <c r="BY100" s="137"/>
      <c r="BZ100" s="137"/>
      <c r="CA100" s="137"/>
      <c r="CB100" s="137"/>
      <c r="CC100" s="137"/>
      <c r="CD100" s="137"/>
      <c r="CE100" s="137"/>
      <c r="CF100" s="137"/>
      <c r="CG100" s="137"/>
      <c r="CH100" s="137"/>
      <c r="CI100" s="137"/>
      <c r="CJ100" s="137"/>
      <c r="CK100" s="137"/>
      <c r="CL100" s="137"/>
      <c r="CM100" s="137"/>
      <c r="CN100" s="137"/>
      <c r="CO100" s="137"/>
      <c r="CP100" s="137"/>
      <c r="CQ100" s="137"/>
      <c r="CR100" s="137"/>
      <c r="CS100" s="137"/>
      <c r="CT100" s="137"/>
      <c r="CU100" s="137"/>
      <c r="CV100" s="137"/>
      <c r="CW100" s="137"/>
      <c r="CX100" s="137"/>
      <c r="CY100" s="137"/>
      <c r="CZ100" s="137"/>
      <c r="DA100" s="137"/>
      <c r="DB100" s="137"/>
      <c r="DC100" s="137"/>
      <c r="DD100" s="137"/>
      <c r="DE100" s="137"/>
      <c r="DF100" s="137"/>
      <c r="DG100" s="137"/>
      <c r="DH100" s="137"/>
      <c r="DI100" s="137"/>
      <c r="DJ100" s="137"/>
      <c r="DK100" s="137"/>
      <c r="DL100" s="137"/>
      <c r="DM100" s="137"/>
      <c r="DN100" s="137"/>
      <c r="DO100" s="137"/>
      <c r="DP100" s="137"/>
      <c r="DQ100" s="137"/>
      <c r="DR100" s="137"/>
      <c r="DS100" s="137"/>
      <c r="DT100" s="137"/>
      <c r="DU100" s="137"/>
      <c r="DV100" s="137"/>
      <c r="DW100" s="137"/>
      <c r="DX100" s="137"/>
      <c r="DY100" s="137"/>
      <c r="DZ100" s="137"/>
      <c r="EA100" s="137"/>
      <c r="EB100" s="137"/>
      <c r="EC100" s="137"/>
      <c r="ED100" s="137"/>
      <c r="EE100" s="137"/>
      <c r="EF100" s="137"/>
      <c r="EG100" s="137"/>
      <c r="EH100" s="137"/>
      <c r="EI100" s="137"/>
      <c r="EJ100" s="137"/>
      <c r="EK100" s="137"/>
      <c r="EL100" s="137"/>
      <c r="EM100" s="137"/>
      <c r="EN100" s="137"/>
      <c r="EO100" s="137"/>
      <c r="EP100" s="137"/>
      <c r="EQ100" s="137"/>
      <c r="ER100" s="137"/>
      <c r="ES100" s="137"/>
      <c r="ET100" s="137"/>
      <c r="EU100" s="137"/>
      <c r="EV100" s="137"/>
      <c r="EW100" s="137"/>
      <c r="EX100" s="137"/>
      <c r="EY100" s="137"/>
      <c r="EZ100" s="137"/>
      <c r="FA100" s="137"/>
      <c r="FB100" s="137"/>
      <c r="FC100" s="137"/>
      <c r="FD100" s="137"/>
      <c r="FE100" s="137"/>
      <c r="FF100" s="137"/>
      <c r="FG100" s="137"/>
      <c r="FH100" s="137"/>
      <c r="FI100" s="137"/>
      <c r="FJ100" s="137"/>
      <c r="FK100" s="137"/>
      <c r="FL100" s="137"/>
      <c r="FM100" s="137"/>
      <c r="FN100" s="137"/>
      <c r="FO100" s="137"/>
      <c r="FP100" s="137"/>
      <c r="FQ100" s="137"/>
      <c r="FR100" s="137"/>
      <c r="FS100" s="137"/>
      <c r="FT100" s="137"/>
      <c r="FU100" s="137"/>
      <c r="FV100" s="137"/>
      <c r="FW100" s="137"/>
      <c r="FX100" s="137"/>
      <c r="FY100" s="137"/>
      <c r="FZ100" s="137"/>
      <c r="GA100" s="137"/>
      <c r="GB100" s="137"/>
      <c r="GC100" s="137"/>
      <c r="GD100" s="137"/>
      <c r="GE100" s="137"/>
      <c r="GF100" s="137"/>
      <c r="GG100" s="137"/>
      <c r="GH100" s="137"/>
      <c r="GI100" s="137"/>
      <c r="GJ100" s="137"/>
      <c r="GK100" s="137"/>
      <c r="GL100" s="137"/>
      <c r="GM100" s="137"/>
      <c r="GN100" s="137"/>
      <c r="GO100" s="137"/>
      <c r="GP100" s="137"/>
      <c r="GQ100" s="137"/>
      <c r="GR100" s="137"/>
      <c r="GS100" s="137"/>
      <c r="GT100" s="137"/>
      <c r="GU100" s="137"/>
      <c r="GV100" s="137"/>
      <c r="GW100" s="137"/>
      <c r="GX100" s="137"/>
      <c r="GY100" s="137"/>
      <c r="GZ100" s="137"/>
      <c r="HA100" s="137"/>
      <c r="HB100" s="137"/>
      <c r="HC100" s="137"/>
      <c r="HD100" s="137"/>
      <c r="HE100" s="137"/>
      <c r="HF100" s="137"/>
      <c r="HG100" s="137"/>
      <c r="HH100" s="137"/>
      <c r="HI100" s="137"/>
      <c r="HJ100" s="137"/>
      <c r="HK100" s="137"/>
      <c r="HL100" s="137"/>
      <c r="HM100" s="137"/>
      <c r="HN100" s="137"/>
      <c r="HO100" s="137"/>
      <c r="HP100" s="137"/>
      <c r="HQ100" s="137"/>
      <c r="HR100" s="137"/>
      <c r="HS100" s="137"/>
      <c r="HT100" s="137"/>
      <c r="HU100" s="137"/>
      <c r="HV100" s="137"/>
      <c r="HW100" s="137"/>
      <c r="HX100" s="137"/>
      <c r="HY100" s="137"/>
      <c r="HZ100" s="137"/>
      <c r="IA100" s="137"/>
      <c r="IB100" s="137"/>
      <c r="IC100" s="137"/>
      <c r="ID100" s="137"/>
      <c r="IE100" s="137"/>
      <c r="IF100" s="137"/>
      <c r="IG100" s="137"/>
      <c r="IH100" s="137"/>
      <c r="II100" s="137"/>
      <c r="IJ100" s="137"/>
      <c r="IK100" s="137"/>
      <c r="IL100" s="137"/>
      <c r="IM100" s="137"/>
      <c r="IN100" s="137"/>
      <c r="IO100" s="137"/>
      <c r="IP100" s="137"/>
      <c r="IQ100" s="137"/>
      <c r="IR100" s="137"/>
      <c r="IS100" s="137"/>
      <c r="IT100" s="137"/>
      <c r="IU100" s="137"/>
      <c r="IV100" s="137"/>
      <c r="IW100" s="137"/>
      <c r="IX100" s="137"/>
      <c r="IY100" s="137"/>
      <c r="IZ100" s="137"/>
      <c r="JA100" s="137"/>
      <c r="JB100" s="137"/>
      <c r="JC100" s="137"/>
      <c r="JD100" s="137"/>
      <c r="JE100" s="137"/>
      <c r="JF100" s="137"/>
      <c r="JG100" s="137"/>
      <c r="JH100" s="137"/>
      <c r="JI100" s="137"/>
      <c r="JJ100" s="137"/>
      <c r="JK100" s="137"/>
      <c r="JL100" s="137"/>
      <c r="JM100" s="137"/>
      <c r="JN100" s="137"/>
      <c r="JO100" s="137"/>
      <c r="JP100" s="137"/>
      <c r="JQ100" s="137"/>
      <c r="JR100" s="137"/>
      <c r="JS100" s="137"/>
      <c r="JT100" s="137"/>
      <c r="JU100" s="137"/>
      <c r="JV100" s="137"/>
      <c r="JW100" s="137"/>
      <c r="JX100" s="137"/>
      <c r="JY100" s="137"/>
      <c r="JZ100" s="137"/>
      <c r="KA100" s="137"/>
      <c r="KB100" s="137"/>
      <c r="KC100" s="137"/>
      <c r="KD100" s="137"/>
      <c r="KE100" s="137"/>
      <c r="KF100" s="137"/>
      <c r="KG100" s="137"/>
      <c r="KH100" s="137"/>
      <c r="KI100" s="137"/>
      <c r="KJ100" s="137"/>
      <c r="KK100" s="137"/>
      <c r="KL100" s="137"/>
      <c r="KM100" s="137"/>
      <c r="KN100" s="137"/>
      <c r="KO100" s="137"/>
      <c r="KP100" s="137"/>
      <c r="KQ100" s="137"/>
      <c r="KR100" s="137"/>
      <c r="KS100" s="137"/>
      <c r="KT100" s="137"/>
      <c r="KU100" s="137"/>
      <c r="KV100" s="137"/>
      <c r="KW100" s="137"/>
      <c r="KX100" s="137"/>
      <c r="KY100" s="137"/>
      <c r="KZ100" s="137"/>
      <c r="LA100" s="137"/>
      <c r="LB100" s="137"/>
      <c r="LC100" s="137"/>
      <c r="LD100" s="137"/>
      <c r="LE100" s="137"/>
      <c r="LF100" s="137"/>
      <c r="LG100" s="137"/>
      <c r="LH100" s="137"/>
      <c r="LI100" s="137"/>
      <c r="LJ100" s="137"/>
      <c r="LK100" s="137"/>
      <c r="LL100" s="137"/>
      <c r="LM100" s="137"/>
      <c r="LN100" s="137"/>
      <c r="LO100" s="137"/>
      <c r="LP100" s="137"/>
      <c r="LQ100" s="137"/>
      <c r="LR100" s="137"/>
      <c r="LS100" s="137"/>
      <c r="LT100" s="137"/>
      <c r="LU100" s="137"/>
      <c r="LV100" s="137"/>
      <c r="LW100" s="137"/>
      <c r="LX100" s="137"/>
      <c r="LY100" s="137"/>
      <c r="LZ100" s="137"/>
      <c r="MA100" s="137"/>
      <c r="MB100" s="137"/>
      <c r="MC100" s="137"/>
      <c r="MD100" s="137"/>
      <c r="ME100" s="137"/>
      <c r="MF100" s="137"/>
      <c r="MG100" s="137"/>
      <c r="MH100" s="137"/>
      <c r="MI100" s="137"/>
      <c r="MJ100" s="137"/>
      <c r="MK100" s="137"/>
      <c r="ML100" s="137"/>
      <c r="MM100" s="137"/>
      <c r="MN100" s="137"/>
      <c r="MO100" s="137"/>
      <c r="MP100" s="137"/>
      <c r="MQ100" s="137"/>
      <c r="MR100" s="137"/>
      <c r="MS100" s="137"/>
      <c r="MT100" s="137"/>
      <c r="MU100" s="137"/>
      <c r="MV100" s="137"/>
      <c r="MW100" s="137"/>
      <c r="MX100" s="137"/>
      <c r="MY100" s="137"/>
      <c r="MZ100" s="137"/>
      <c r="NA100" s="137"/>
      <c r="NB100" s="137"/>
      <c r="NC100" s="137"/>
      <c r="ND100" s="137"/>
      <c r="NE100" s="137"/>
      <c r="NF100" s="137"/>
      <c r="NG100" s="137"/>
      <c r="NH100" s="137"/>
      <c r="NI100" s="137"/>
      <c r="NJ100" s="137"/>
      <c r="NK100" s="137"/>
      <c r="NL100" s="137"/>
      <c r="NM100" s="137"/>
      <c r="NN100" s="137"/>
      <c r="NO100" s="137"/>
      <c r="NP100" s="137"/>
      <c r="NQ100" s="137"/>
      <c r="NR100" s="137"/>
      <c r="NS100" s="137"/>
      <c r="NT100" s="137"/>
      <c r="NU100" s="137"/>
      <c r="NV100" s="137"/>
      <c r="NW100" s="137"/>
      <c r="NX100" s="137"/>
      <c r="NY100" s="137"/>
      <c r="NZ100" s="137"/>
      <c r="OA100" s="137"/>
      <c r="OB100" s="137"/>
      <c r="OC100" s="137"/>
      <c r="OD100" s="137"/>
      <c r="OE100" s="137"/>
      <c r="OF100" s="137"/>
      <c r="OG100" s="137"/>
      <c r="OH100" s="137"/>
      <c r="OI100" s="137"/>
      <c r="OJ100" s="137"/>
      <c r="OK100" s="137"/>
      <c r="OL100" s="137"/>
      <c r="OM100" s="137"/>
      <c r="ON100" s="137"/>
      <c r="OO100" s="137"/>
      <c r="OP100" s="137"/>
      <c r="OQ100" s="137"/>
      <c r="OR100" s="137"/>
      <c r="OS100" s="137"/>
      <c r="OT100" s="137"/>
      <c r="OU100" s="137"/>
      <c r="OV100" s="137"/>
      <c r="OW100" s="137"/>
      <c r="OX100" s="137"/>
      <c r="OY100" s="137"/>
      <c r="OZ100" s="137"/>
      <c r="PA100" s="137"/>
      <c r="PB100" s="137"/>
      <c r="PC100" s="137"/>
      <c r="PD100" s="137"/>
      <c r="PE100" s="137"/>
      <c r="PF100" s="137"/>
      <c r="PG100" s="137"/>
      <c r="PH100" s="137"/>
      <c r="PI100" s="137"/>
      <c r="PJ100" s="137"/>
      <c r="PK100" s="137"/>
      <c r="PL100" s="137"/>
      <c r="PM100" s="137"/>
      <c r="PN100" s="137"/>
      <c r="PO100" s="137"/>
      <c r="PP100" s="137"/>
      <c r="PQ100" s="137"/>
      <c r="PR100" s="137"/>
      <c r="PS100" s="137"/>
      <c r="PT100" s="137"/>
      <c r="PU100" s="137"/>
      <c r="PV100" s="137"/>
      <c r="PW100" s="137"/>
      <c r="PX100" s="137"/>
      <c r="PY100" s="137"/>
      <c r="PZ100" s="137"/>
      <c r="QA100" s="137"/>
    </row>
    <row r="101" spans="1:443" x14ac:dyDescent="0.25">
      <c r="B101" s="10" t="s">
        <v>102</v>
      </c>
      <c r="C101" s="207" t="s">
        <v>103</v>
      </c>
      <c r="D101" s="207"/>
      <c r="E101" s="207"/>
      <c r="F101" s="109">
        <f t="shared" si="1"/>
        <v>0</v>
      </c>
    </row>
    <row r="102" spans="1:443" ht="15" x14ac:dyDescent="0.25">
      <c r="B102" s="208"/>
      <c r="C102" s="16" t="s">
        <v>104</v>
      </c>
      <c r="D102" s="122"/>
      <c r="E102" s="6"/>
      <c r="F102" s="109">
        <f t="shared" si="1"/>
        <v>0</v>
      </c>
    </row>
    <row r="103" spans="1:443" ht="15" x14ac:dyDescent="0.25">
      <c r="B103" s="208"/>
      <c r="C103" s="8" t="s">
        <v>94</v>
      </c>
      <c r="D103" s="18">
        <v>0</v>
      </c>
      <c r="E103" s="118" t="str">
        <f>IF(D103="","No value entered",IF(NOT(ISNUMBER(D103)),"Value must be a number",IF(D103&lt;0,"Value cannot be negative",IF(D103&lt;&gt;ROUND(D103,0),"Value must be a whole number",""))))</f>
        <v/>
      </c>
      <c r="F103" s="109">
        <f t="shared" si="1"/>
        <v>0</v>
      </c>
    </row>
    <row r="104" spans="1:443" ht="15" x14ac:dyDescent="0.25">
      <c r="B104" s="208"/>
      <c r="C104" s="8" t="s">
        <v>95</v>
      </c>
      <c r="D104" s="19">
        <v>0</v>
      </c>
      <c r="E104" s="118" t="str">
        <f>IF(D104="","No value entered",IF(NOT(ISNUMBER(D104)),"Value must be a number",IF(D104&lt;0,"Value cannot be negative",IF(D104&lt;&gt;ROUND(D104,0),"Value must be rounded to the whole dollar",IF(AND(D103&lt;&gt;0,D104=0,D121&lt;&gt;"I confirm"),"If number of briefs is greater than 0, value of briefs cannot be $0","")))))</f>
        <v/>
      </c>
      <c r="F104" s="109">
        <f t="shared" si="1"/>
        <v>0</v>
      </c>
    </row>
    <row r="105" spans="1:443" ht="15" x14ac:dyDescent="0.25">
      <c r="B105" s="208"/>
      <c r="C105" s="16" t="s">
        <v>105</v>
      </c>
      <c r="D105" s="122"/>
      <c r="E105" s="6"/>
      <c r="F105" s="109">
        <f t="shared" si="1"/>
        <v>0</v>
      </c>
    </row>
    <row r="106" spans="1:443" ht="15" x14ac:dyDescent="0.25">
      <c r="B106" s="208"/>
      <c r="C106" s="8" t="s">
        <v>94</v>
      </c>
      <c r="D106" s="18">
        <v>0</v>
      </c>
      <c r="E106" s="118" t="str">
        <f>IF(D106="","No value entered",IF(NOT(ISNUMBER(D106)),"Value must be a number",IF(D106&lt;0,"Value cannot be negative",IF(D106&lt;&gt;ROUND(D106,0),"Value must be a whole number",""))))</f>
        <v/>
      </c>
      <c r="F106" s="109">
        <f t="shared" si="1"/>
        <v>0</v>
      </c>
    </row>
    <row r="107" spans="1:443" ht="15" x14ac:dyDescent="0.25">
      <c r="B107" s="208"/>
      <c r="C107" s="8" t="s">
        <v>95</v>
      </c>
      <c r="D107" s="19">
        <v>0</v>
      </c>
      <c r="E107" s="118" t="str">
        <f>IF(D107="","No value entered",IF(NOT(ISNUMBER(D107)),"Value must be a number",IF(D107&lt;0,"Value cannot be negative",IF(D107&lt;&gt;ROUND(D107,0),"Value must be rounded to the whole dollar",IF(AND(D106&lt;&gt;0,D107=0,D121&lt;&gt;"I confirm"),"If number of briefs is greater than 0, value of briefs cannot be $0","")))))</f>
        <v/>
      </c>
      <c r="F107" s="109">
        <f t="shared" si="1"/>
        <v>0</v>
      </c>
    </row>
    <row r="108" spans="1:443" ht="15" x14ac:dyDescent="0.25">
      <c r="B108" s="208"/>
      <c r="C108" s="16" t="s">
        <v>106</v>
      </c>
      <c r="D108" s="123"/>
      <c r="E108" s="124"/>
      <c r="F108" s="109">
        <f t="shared" si="1"/>
        <v>0</v>
      </c>
    </row>
    <row r="109" spans="1:443" ht="15" x14ac:dyDescent="0.25">
      <c r="B109" s="208"/>
      <c r="C109" s="8" t="s">
        <v>94</v>
      </c>
      <c r="D109" s="18">
        <v>0</v>
      </c>
      <c r="E109" s="118" t="str">
        <f>IF(D109="","No value entered",IF(NOT(ISNUMBER(D109)),"Value must be a number",IF(D109&lt;0,"Value cannot be negative",IF(D109&lt;&gt;ROUND(D109,0),"Value must be a whole number",""))))</f>
        <v/>
      </c>
      <c r="F109" s="109">
        <f t="shared" si="1"/>
        <v>0</v>
      </c>
    </row>
    <row r="110" spans="1:443" ht="15" x14ac:dyDescent="0.25">
      <c r="B110" s="208"/>
      <c r="C110" s="8" t="s">
        <v>95</v>
      </c>
      <c r="D110" s="19">
        <v>0</v>
      </c>
      <c r="E110" s="118" t="str">
        <f>IF(D110="","No value entered",IF(NOT(ISNUMBER(D110)),"Value must be a number",IF(D110&lt;0,"Value cannot be negative",IF(D110&lt;&gt;ROUND(D110,0),"Value must be rounded to the whole dollar",IF(AND(D109&lt;&gt;0,D110=0,D121&lt;&gt;"I confirm"),"If number of briefs is greater than 0, value of briefs cannot be $0","")))))</f>
        <v/>
      </c>
      <c r="F110" s="109">
        <f t="shared" si="1"/>
        <v>0</v>
      </c>
    </row>
    <row r="111" spans="1:443" s="140" customFormat="1" x14ac:dyDescent="0.25">
      <c r="A111" s="137"/>
      <c r="B111" s="196"/>
      <c r="C111" s="196"/>
      <c r="D111" s="196"/>
      <c r="E111" s="196"/>
      <c r="F111" s="109">
        <f t="shared" si="1"/>
        <v>0</v>
      </c>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7"/>
      <c r="AX111" s="137"/>
      <c r="AY111" s="137"/>
      <c r="AZ111" s="137"/>
      <c r="BA111" s="137"/>
      <c r="BB111" s="137"/>
      <c r="BC111" s="137"/>
      <c r="BD111" s="137"/>
      <c r="BE111" s="137"/>
      <c r="BF111" s="137"/>
      <c r="BG111" s="137"/>
      <c r="BH111" s="137"/>
      <c r="BI111" s="137"/>
      <c r="BJ111" s="137"/>
      <c r="BK111" s="137"/>
      <c r="BL111" s="137"/>
      <c r="BM111" s="137"/>
      <c r="BN111" s="137"/>
      <c r="BO111" s="137"/>
      <c r="BP111" s="137"/>
      <c r="BQ111" s="137"/>
      <c r="BR111" s="137"/>
      <c r="BS111" s="137"/>
      <c r="BT111" s="137"/>
      <c r="BU111" s="137"/>
      <c r="BV111" s="137"/>
      <c r="BW111" s="137"/>
      <c r="BX111" s="137"/>
      <c r="BY111" s="137"/>
      <c r="BZ111" s="137"/>
      <c r="CA111" s="137"/>
      <c r="CB111" s="137"/>
      <c r="CC111" s="137"/>
      <c r="CD111" s="137"/>
      <c r="CE111" s="137"/>
      <c r="CF111" s="137"/>
      <c r="CG111" s="137"/>
      <c r="CH111" s="137"/>
      <c r="CI111" s="137"/>
      <c r="CJ111" s="137"/>
      <c r="CK111" s="137"/>
      <c r="CL111" s="137"/>
      <c r="CM111" s="137"/>
      <c r="CN111" s="137"/>
      <c r="CO111" s="137"/>
      <c r="CP111" s="137"/>
      <c r="CQ111" s="137"/>
      <c r="CR111" s="137"/>
      <c r="CS111" s="137"/>
      <c r="CT111" s="137"/>
      <c r="CU111" s="137"/>
      <c r="CV111" s="137"/>
      <c r="CW111" s="137"/>
      <c r="CX111" s="137"/>
      <c r="CY111" s="137"/>
      <c r="CZ111" s="137"/>
      <c r="DA111" s="137"/>
      <c r="DB111" s="137"/>
      <c r="DC111" s="137"/>
      <c r="DD111" s="137"/>
      <c r="DE111" s="137"/>
      <c r="DF111" s="137"/>
      <c r="DG111" s="137"/>
      <c r="DH111" s="137"/>
      <c r="DI111" s="137"/>
      <c r="DJ111" s="137"/>
      <c r="DK111" s="137"/>
      <c r="DL111" s="137"/>
      <c r="DM111" s="137"/>
      <c r="DN111" s="137"/>
      <c r="DO111" s="137"/>
      <c r="DP111" s="137"/>
      <c r="DQ111" s="137"/>
      <c r="DR111" s="137"/>
      <c r="DS111" s="137"/>
      <c r="DT111" s="137"/>
      <c r="DU111" s="137"/>
      <c r="DV111" s="137"/>
      <c r="DW111" s="137"/>
      <c r="DX111" s="137"/>
      <c r="DY111" s="137"/>
      <c r="DZ111" s="137"/>
      <c r="EA111" s="137"/>
      <c r="EB111" s="137"/>
      <c r="EC111" s="137"/>
      <c r="ED111" s="137"/>
      <c r="EE111" s="137"/>
      <c r="EF111" s="137"/>
      <c r="EG111" s="137"/>
      <c r="EH111" s="137"/>
      <c r="EI111" s="137"/>
      <c r="EJ111" s="137"/>
      <c r="EK111" s="137"/>
      <c r="EL111" s="137"/>
      <c r="EM111" s="137"/>
      <c r="EN111" s="137"/>
      <c r="EO111" s="137"/>
      <c r="EP111" s="137"/>
      <c r="EQ111" s="137"/>
      <c r="ER111" s="137"/>
      <c r="ES111" s="137"/>
      <c r="ET111" s="137"/>
      <c r="EU111" s="137"/>
      <c r="EV111" s="137"/>
      <c r="EW111" s="137"/>
      <c r="EX111" s="137"/>
      <c r="EY111" s="137"/>
      <c r="EZ111" s="137"/>
      <c r="FA111" s="137"/>
      <c r="FB111" s="137"/>
      <c r="FC111" s="137"/>
      <c r="FD111" s="137"/>
      <c r="FE111" s="137"/>
      <c r="FF111" s="137"/>
      <c r="FG111" s="137"/>
      <c r="FH111" s="137"/>
      <c r="FI111" s="137"/>
      <c r="FJ111" s="137"/>
      <c r="FK111" s="137"/>
      <c r="FL111" s="137"/>
      <c r="FM111" s="137"/>
      <c r="FN111" s="137"/>
      <c r="FO111" s="137"/>
      <c r="FP111" s="137"/>
      <c r="FQ111" s="137"/>
      <c r="FR111" s="137"/>
      <c r="FS111" s="137"/>
      <c r="FT111" s="137"/>
      <c r="FU111" s="137"/>
      <c r="FV111" s="137"/>
      <c r="FW111" s="137"/>
      <c r="FX111" s="137"/>
      <c r="FY111" s="137"/>
      <c r="FZ111" s="137"/>
      <c r="GA111" s="137"/>
      <c r="GB111" s="137"/>
      <c r="GC111" s="137"/>
      <c r="GD111" s="137"/>
      <c r="GE111" s="137"/>
      <c r="GF111" s="137"/>
      <c r="GG111" s="137"/>
      <c r="GH111" s="137"/>
      <c r="GI111" s="137"/>
      <c r="GJ111" s="137"/>
      <c r="GK111" s="137"/>
      <c r="GL111" s="137"/>
      <c r="GM111" s="137"/>
      <c r="GN111" s="137"/>
      <c r="GO111" s="137"/>
      <c r="GP111" s="137"/>
      <c r="GQ111" s="137"/>
      <c r="GR111" s="137"/>
      <c r="GS111" s="137"/>
      <c r="GT111" s="137"/>
      <c r="GU111" s="137"/>
      <c r="GV111" s="137"/>
      <c r="GW111" s="137"/>
      <c r="GX111" s="137"/>
      <c r="GY111" s="137"/>
      <c r="GZ111" s="137"/>
      <c r="HA111" s="137"/>
      <c r="HB111" s="137"/>
      <c r="HC111" s="137"/>
      <c r="HD111" s="137"/>
      <c r="HE111" s="137"/>
      <c r="HF111" s="137"/>
      <c r="HG111" s="137"/>
      <c r="HH111" s="137"/>
      <c r="HI111" s="137"/>
      <c r="HJ111" s="137"/>
      <c r="HK111" s="137"/>
      <c r="HL111" s="137"/>
      <c r="HM111" s="137"/>
      <c r="HN111" s="137"/>
      <c r="HO111" s="137"/>
      <c r="HP111" s="137"/>
      <c r="HQ111" s="137"/>
      <c r="HR111" s="137"/>
      <c r="HS111" s="137"/>
      <c r="HT111" s="137"/>
      <c r="HU111" s="137"/>
      <c r="HV111" s="137"/>
      <c r="HW111" s="137"/>
      <c r="HX111" s="137"/>
      <c r="HY111" s="137"/>
      <c r="HZ111" s="137"/>
      <c r="IA111" s="137"/>
      <c r="IB111" s="137"/>
      <c r="IC111" s="137"/>
      <c r="ID111" s="137"/>
      <c r="IE111" s="137"/>
      <c r="IF111" s="137"/>
      <c r="IG111" s="137"/>
      <c r="IH111" s="137"/>
      <c r="II111" s="137"/>
      <c r="IJ111" s="137"/>
      <c r="IK111" s="137"/>
      <c r="IL111" s="137"/>
      <c r="IM111" s="137"/>
      <c r="IN111" s="137"/>
      <c r="IO111" s="137"/>
      <c r="IP111" s="137"/>
      <c r="IQ111" s="137"/>
      <c r="IR111" s="137"/>
      <c r="IS111" s="137"/>
      <c r="IT111" s="137"/>
      <c r="IU111" s="137"/>
      <c r="IV111" s="137"/>
      <c r="IW111" s="137"/>
      <c r="IX111" s="137"/>
      <c r="IY111" s="137"/>
      <c r="IZ111" s="137"/>
      <c r="JA111" s="137"/>
      <c r="JB111" s="137"/>
      <c r="JC111" s="137"/>
      <c r="JD111" s="137"/>
      <c r="JE111" s="137"/>
      <c r="JF111" s="137"/>
      <c r="JG111" s="137"/>
      <c r="JH111" s="137"/>
      <c r="JI111" s="137"/>
      <c r="JJ111" s="137"/>
      <c r="JK111" s="137"/>
      <c r="JL111" s="137"/>
      <c r="JM111" s="137"/>
      <c r="JN111" s="137"/>
      <c r="JO111" s="137"/>
      <c r="JP111" s="137"/>
      <c r="JQ111" s="137"/>
      <c r="JR111" s="137"/>
      <c r="JS111" s="137"/>
      <c r="JT111" s="137"/>
      <c r="JU111" s="137"/>
      <c r="JV111" s="137"/>
      <c r="JW111" s="137"/>
      <c r="JX111" s="137"/>
      <c r="JY111" s="137"/>
      <c r="JZ111" s="137"/>
      <c r="KA111" s="137"/>
      <c r="KB111" s="137"/>
      <c r="KC111" s="137"/>
      <c r="KD111" s="137"/>
      <c r="KE111" s="137"/>
      <c r="KF111" s="137"/>
      <c r="KG111" s="137"/>
      <c r="KH111" s="137"/>
      <c r="KI111" s="137"/>
      <c r="KJ111" s="137"/>
      <c r="KK111" s="137"/>
      <c r="KL111" s="137"/>
      <c r="KM111" s="137"/>
      <c r="KN111" s="137"/>
      <c r="KO111" s="137"/>
      <c r="KP111" s="137"/>
      <c r="KQ111" s="137"/>
      <c r="KR111" s="137"/>
      <c r="KS111" s="137"/>
      <c r="KT111" s="137"/>
      <c r="KU111" s="137"/>
      <c r="KV111" s="137"/>
      <c r="KW111" s="137"/>
      <c r="KX111" s="137"/>
      <c r="KY111" s="137"/>
      <c r="KZ111" s="137"/>
      <c r="LA111" s="137"/>
      <c r="LB111" s="137"/>
      <c r="LC111" s="137"/>
      <c r="LD111" s="137"/>
      <c r="LE111" s="137"/>
      <c r="LF111" s="137"/>
      <c r="LG111" s="137"/>
      <c r="LH111" s="137"/>
      <c r="LI111" s="137"/>
      <c r="LJ111" s="137"/>
      <c r="LK111" s="137"/>
      <c r="LL111" s="137"/>
      <c r="LM111" s="137"/>
      <c r="LN111" s="137"/>
      <c r="LO111" s="137"/>
      <c r="LP111" s="137"/>
      <c r="LQ111" s="137"/>
      <c r="LR111" s="137"/>
      <c r="LS111" s="137"/>
      <c r="LT111" s="137"/>
      <c r="LU111" s="137"/>
      <c r="LV111" s="137"/>
      <c r="LW111" s="137"/>
      <c r="LX111" s="137"/>
      <c r="LY111" s="137"/>
      <c r="LZ111" s="137"/>
      <c r="MA111" s="137"/>
      <c r="MB111" s="137"/>
      <c r="MC111" s="137"/>
      <c r="MD111" s="137"/>
      <c r="ME111" s="137"/>
      <c r="MF111" s="137"/>
      <c r="MG111" s="137"/>
      <c r="MH111" s="137"/>
      <c r="MI111" s="137"/>
      <c r="MJ111" s="137"/>
      <c r="MK111" s="137"/>
      <c r="ML111" s="137"/>
      <c r="MM111" s="137"/>
      <c r="MN111" s="137"/>
      <c r="MO111" s="137"/>
      <c r="MP111" s="137"/>
      <c r="MQ111" s="137"/>
      <c r="MR111" s="137"/>
      <c r="MS111" s="137"/>
      <c r="MT111" s="137"/>
      <c r="MU111" s="137"/>
      <c r="MV111" s="137"/>
      <c r="MW111" s="137"/>
      <c r="MX111" s="137"/>
      <c r="MY111" s="137"/>
      <c r="MZ111" s="137"/>
      <c r="NA111" s="137"/>
      <c r="NB111" s="137"/>
      <c r="NC111" s="137"/>
      <c r="ND111" s="137"/>
      <c r="NE111" s="137"/>
      <c r="NF111" s="137"/>
      <c r="NG111" s="137"/>
      <c r="NH111" s="137"/>
      <c r="NI111" s="137"/>
      <c r="NJ111" s="137"/>
      <c r="NK111" s="137"/>
      <c r="NL111" s="137"/>
      <c r="NM111" s="137"/>
      <c r="NN111" s="137"/>
      <c r="NO111" s="137"/>
      <c r="NP111" s="137"/>
      <c r="NQ111" s="137"/>
      <c r="NR111" s="137"/>
      <c r="NS111" s="137"/>
      <c r="NT111" s="137"/>
      <c r="NU111" s="137"/>
      <c r="NV111" s="137"/>
      <c r="NW111" s="137"/>
      <c r="NX111" s="137"/>
      <c r="NY111" s="137"/>
      <c r="NZ111" s="137"/>
      <c r="OA111" s="137"/>
      <c r="OB111" s="137"/>
      <c r="OC111" s="137"/>
      <c r="OD111" s="137"/>
      <c r="OE111" s="137"/>
      <c r="OF111" s="137"/>
      <c r="OG111" s="137"/>
      <c r="OH111" s="137"/>
      <c r="OI111" s="137"/>
      <c r="OJ111" s="137"/>
      <c r="OK111" s="137"/>
      <c r="OL111" s="137"/>
      <c r="OM111" s="137"/>
      <c r="ON111" s="137"/>
      <c r="OO111" s="137"/>
      <c r="OP111" s="137"/>
      <c r="OQ111" s="137"/>
      <c r="OR111" s="137"/>
      <c r="OS111" s="137"/>
      <c r="OT111" s="137"/>
      <c r="OU111" s="137"/>
      <c r="OV111" s="137"/>
      <c r="OW111" s="137"/>
      <c r="OX111" s="137"/>
      <c r="OY111" s="137"/>
      <c r="OZ111" s="137"/>
      <c r="PA111" s="137"/>
      <c r="PB111" s="137"/>
      <c r="PC111" s="137"/>
      <c r="PD111" s="137"/>
      <c r="PE111" s="137"/>
      <c r="PF111" s="137"/>
      <c r="PG111" s="137"/>
      <c r="PH111" s="137"/>
      <c r="PI111" s="137"/>
      <c r="PJ111" s="137"/>
      <c r="PK111" s="137"/>
      <c r="PL111" s="137"/>
      <c r="PM111" s="137"/>
      <c r="PN111" s="137"/>
      <c r="PO111" s="137"/>
      <c r="PP111" s="137"/>
      <c r="PQ111" s="137"/>
      <c r="PR111" s="137"/>
      <c r="PS111" s="137"/>
      <c r="PT111" s="137"/>
      <c r="PU111" s="137"/>
      <c r="PV111" s="137"/>
      <c r="PW111" s="137"/>
      <c r="PX111" s="137"/>
      <c r="PY111" s="137"/>
      <c r="PZ111" s="137"/>
      <c r="QA111" s="137"/>
    </row>
    <row r="112" spans="1:443" ht="15" customHeight="1" x14ac:dyDescent="0.25">
      <c r="B112" s="214"/>
      <c r="C112" s="125" t="s">
        <v>107</v>
      </c>
      <c r="D112" s="122"/>
      <c r="E112" s="6"/>
      <c r="F112" s="109">
        <f t="shared" si="1"/>
        <v>0</v>
      </c>
    </row>
    <row r="113" spans="2:6" ht="15" customHeight="1" x14ac:dyDescent="0.25">
      <c r="B113" s="215"/>
      <c r="C113" s="14" t="s">
        <v>94</v>
      </c>
      <c r="D113" s="18">
        <v>3</v>
      </c>
      <c r="E113" s="118" t="str">
        <f>IF(D113="","No value entered",IF(NOT(ISNUMBER(D113)),"Value must be a number",IF(D113&lt;0,"Value cannot be negative",IF(D113&lt;&gt;ROUND(D113,0),"Value must be a whole number",""))))</f>
        <v/>
      </c>
      <c r="F113" s="109">
        <f t="shared" si="1"/>
        <v>0</v>
      </c>
    </row>
    <row r="114" spans="2:6" ht="15" customHeight="1" x14ac:dyDescent="0.25">
      <c r="B114" s="215"/>
      <c r="C114" s="14" t="s">
        <v>95</v>
      </c>
      <c r="D114" s="19">
        <v>42642</v>
      </c>
      <c r="E114" s="118" t="str">
        <f>IF(D114="","No value entered",IF(NOT(ISNUMBER(D114)),"Value must be a number",IF(D114&lt;0,"Value cannot be negative",IF(D114&lt;&gt;ROUND(D114,0),"Value must be rounded to the whole dollar",IF(AND(D113&lt;&gt;0,D114=0,D121&lt;&gt;"I confirm"),"If number of briefs is greater than 0, value of briefs cannot be $0","")))))</f>
        <v/>
      </c>
      <c r="F114" s="109">
        <f t="shared" si="1"/>
        <v>0</v>
      </c>
    </row>
    <row r="115" spans="2:6" ht="15" customHeight="1" x14ac:dyDescent="0.25">
      <c r="B115" s="215"/>
      <c r="C115" s="125" t="s">
        <v>108</v>
      </c>
      <c r="D115" s="122"/>
      <c r="E115" s="6"/>
      <c r="F115" s="109">
        <f t="shared" si="1"/>
        <v>0</v>
      </c>
    </row>
    <row r="116" spans="2:6" ht="15" customHeight="1" x14ac:dyDescent="0.25">
      <c r="B116" s="215"/>
      <c r="C116" s="14" t="s">
        <v>94</v>
      </c>
      <c r="D116" s="18">
        <v>2</v>
      </c>
      <c r="E116" s="118" t="str">
        <f>IF(D116="","No value entered",IF(NOT(ISNUMBER(D116)),"Value must be a number",IF(D116&lt;0,"Value cannot be negative",IF(D116&lt;&gt;ROUND(D116,0),"Value must be a whole number",""))))</f>
        <v/>
      </c>
      <c r="F116" s="109">
        <f t="shared" si="1"/>
        <v>0</v>
      </c>
    </row>
    <row r="117" spans="2:6" ht="15" customHeight="1" x14ac:dyDescent="0.25">
      <c r="B117" s="215"/>
      <c r="C117" s="14" t="s">
        <v>95</v>
      </c>
      <c r="D117" s="19">
        <v>40693</v>
      </c>
      <c r="E117" s="118" t="str">
        <f>IF(D117="","No value entered",IF(NOT(ISNUMBER(D117)),"Value must be a number",IF(D117&lt;0,"Value cannot be negative",IF(D117&lt;&gt;ROUND(D117,0),"Value must be rounded to the whole dollar",IF(AND(D116&lt;&gt;0,D117=0,D121&lt;&gt;"I confirm"),"If number of briefs is greater than 0, value of briefs cannot be $0","")))))</f>
        <v/>
      </c>
      <c r="F117" s="109">
        <f t="shared" si="1"/>
        <v>0</v>
      </c>
    </row>
    <row r="118" spans="2:6" ht="15" customHeight="1" x14ac:dyDescent="0.25">
      <c r="B118" s="215"/>
      <c r="C118" s="125" t="s">
        <v>109</v>
      </c>
      <c r="D118" s="123"/>
      <c r="E118" s="124"/>
      <c r="F118" s="109">
        <f t="shared" si="1"/>
        <v>0</v>
      </c>
    </row>
    <row r="119" spans="2:6" ht="15" customHeight="1" x14ac:dyDescent="0.25">
      <c r="B119" s="215"/>
      <c r="C119" s="14" t="s">
        <v>94</v>
      </c>
      <c r="D119" s="18">
        <v>0</v>
      </c>
      <c r="E119" s="118" t="str">
        <f>IF(D119="","No value entered",IF(NOT(ISNUMBER(D119)),"Value must be a number",IF(D119&lt;0,"Value cannot be negative",IF(D119&lt;&gt;ROUND(D119,0),"Value must be a whole number",""))))</f>
        <v/>
      </c>
      <c r="F119" s="109">
        <f t="shared" si="1"/>
        <v>0</v>
      </c>
    </row>
    <row r="120" spans="2:6" ht="15" customHeight="1" x14ac:dyDescent="0.25">
      <c r="B120" s="215"/>
      <c r="C120" s="14" t="s">
        <v>95</v>
      </c>
      <c r="D120" s="19">
        <v>0</v>
      </c>
      <c r="E120" s="118" t="str">
        <f>IF(D120="","No value entered",IF(NOT(ISNUMBER(D120)),"Value must be a number",IF(D120&lt;0,"Value cannot be negative",IF(D120&lt;&gt;ROUND(D120,0),"Value must be rounded to the whole dollar",IF(AND(D119&lt;&gt;0,D120=0,D121&lt;&gt;"I confirm"),"If number of briefs is greater than 0, value of briefs cannot be $0","")))))</f>
        <v/>
      </c>
      <c r="F120" s="109">
        <f t="shared" si="1"/>
        <v>0</v>
      </c>
    </row>
    <row r="121" spans="2:6" ht="30" x14ac:dyDescent="0.25">
      <c r="B121" s="216"/>
      <c r="C121" s="7" t="s">
        <v>101</v>
      </c>
      <c r="D121" s="19"/>
      <c r="E121" s="118" t="str">
        <f>IF(D121="I do not confirm","Please contact OLSC for assistance",IF(AND(D121="",(COUNTIF(E103:E110,"If number of briefs is greater than 0, value of briefs cannot be $0")+COUNTIF(E113:E120,"If number of briefs is greater than 0, value of briefs cannot be $0"))&gt;0),"Requires confirmation",""))</f>
        <v/>
      </c>
      <c r="F121" s="109">
        <f>IF(AND(E121&lt;&gt;"", COUNTIF(F103:F120, 1)&gt;0), 1, 0)</f>
        <v>0</v>
      </c>
    </row>
    <row r="122" spans="2:6" s="137" customFormat="1" x14ac:dyDescent="0.25">
      <c r="B122" s="199"/>
      <c r="C122" s="199"/>
      <c r="D122" s="199"/>
      <c r="E122" s="199"/>
      <c r="F122" s="109">
        <f t="shared" si="1"/>
        <v>0</v>
      </c>
    </row>
    <row r="123" spans="2:6" x14ac:dyDescent="0.25">
      <c r="B123" s="170" t="s">
        <v>22</v>
      </c>
      <c r="C123" s="207" t="s">
        <v>110</v>
      </c>
      <c r="D123" s="207"/>
      <c r="E123" s="207"/>
      <c r="F123" s="109">
        <f t="shared" si="1"/>
        <v>0</v>
      </c>
    </row>
    <row r="124" spans="2:6" ht="45" x14ac:dyDescent="0.25">
      <c r="B124" s="4" t="s">
        <v>3</v>
      </c>
      <c r="C124" s="119" t="s">
        <v>111</v>
      </c>
      <c r="D124" s="204"/>
      <c r="E124" s="205"/>
      <c r="F124" s="109">
        <f t="shared" si="1"/>
        <v>0</v>
      </c>
    </row>
    <row r="125" spans="2:6" ht="90" x14ac:dyDescent="0.25">
      <c r="B125" s="4" t="s">
        <v>112</v>
      </c>
      <c r="C125" s="119" t="s">
        <v>113</v>
      </c>
      <c r="D125" s="204"/>
      <c r="E125" s="205"/>
      <c r="F125" s="109">
        <f t="shared" si="1"/>
        <v>0</v>
      </c>
    </row>
    <row r="126" spans="2:6" x14ac:dyDescent="0.25">
      <c r="B126" s="206"/>
      <c r="C126" s="206"/>
      <c r="D126" s="206"/>
      <c r="E126" s="206"/>
      <c r="F126" s="109">
        <f t="shared" si="1"/>
        <v>0</v>
      </c>
    </row>
    <row r="127" spans="2:6" x14ac:dyDescent="0.25">
      <c r="B127" s="117"/>
      <c r="C127" s="115" t="s">
        <v>114</v>
      </c>
      <c r="D127" s="98" t="s">
        <v>41</v>
      </c>
      <c r="E127" s="6" t="str">
        <f>IF(D127="", "Requires confirmation", IF(D127="No", "Please contact OLSC for assistance", ""))</f>
        <v/>
      </c>
      <c r="F127" s="109">
        <f t="shared" si="1"/>
        <v>0</v>
      </c>
    </row>
    <row r="128" spans="2:6" x14ac:dyDescent="0.25">
      <c r="B128" s="196"/>
      <c r="C128" s="196"/>
      <c r="D128" s="196"/>
      <c r="E128" s="196"/>
      <c r="F128" s="109">
        <f t="shared" si="1"/>
        <v>0</v>
      </c>
    </row>
    <row r="129" spans="1:443" x14ac:dyDescent="0.25">
      <c r="B129" s="10" t="s">
        <v>22</v>
      </c>
      <c r="C129" s="207" t="s">
        <v>115</v>
      </c>
      <c r="D129" s="207"/>
      <c r="E129" s="207"/>
      <c r="F129" s="109">
        <f t="shared" si="1"/>
        <v>0</v>
      </c>
    </row>
    <row r="130" spans="1:443" x14ac:dyDescent="0.25">
      <c r="B130" s="117"/>
      <c r="C130" s="8" t="s">
        <v>116</v>
      </c>
      <c r="D130" s="19">
        <v>15700</v>
      </c>
      <c r="E130" s="118" t="str">
        <f>IF(D130="","No value entered",IF(NOT(ISNUMBER(D130)),"Value must be a number",IF(D130&lt;0,"Value cannot be negative",IF(D130&lt;&gt;ROUND(D130,0),"Value must be rounded to the whole dollar",""))))</f>
        <v/>
      </c>
      <c r="F130" s="109">
        <f t="shared" si="1"/>
        <v>0</v>
      </c>
    </row>
    <row r="131" spans="1:443" x14ac:dyDescent="0.25">
      <c r="B131" s="199"/>
      <c r="C131" s="199"/>
      <c r="D131" s="199"/>
      <c r="E131" s="199"/>
      <c r="F131" s="109">
        <f t="shared" si="1"/>
        <v>0</v>
      </c>
    </row>
    <row r="132" spans="1:443" x14ac:dyDescent="0.25">
      <c r="B132" s="170" t="s">
        <v>24</v>
      </c>
      <c r="C132" s="207" t="s">
        <v>117</v>
      </c>
      <c r="D132" s="207"/>
      <c r="E132" s="207"/>
      <c r="F132" s="109">
        <f t="shared" si="1"/>
        <v>0</v>
      </c>
    </row>
    <row r="133" spans="1:443" ht="45" x14ac:dyDescent="0.25">
      <c r="B133" s="4" t="s">
        <v>3</v>
      </c>
      <c r="C133" s="119" t="s">
        <v>118</v>
      </c>
      <c r="D133" s="204"/>
      <c r="E133" s="205"/>
      <c r="F133" s="109">
        <f t="shared" si="1"/>
        <v>0</v>
      </c>
    </row>
    <row r="134" spans="1:443" ht="286.5" customHeight="1" x14ac:dyDescent="0.25">
      <c r="B134" s="4" t="s">
        <v>119</v>
      </c>
      <c r="C134" s="119" t="s">
        <v>120</v>
      </c>
      <c r="D134" s="204"/>
      <c r="E134" s="205"/>
      <c r="F134" s="109">
        <f t="shared" si="1"/>
        <v>0</v>
      </c>
    </row>
    <row r="135" spans="1:443" x14ac:dyDescent="0.25">
      <c r="B135" s="196"/>
      <c r="C135" s="196"/>
      <c r="D135" s="196"/>
      <c r="E135" s="196"/>
      <c r="F135" s="109">
        <f t="shared" si="1"/>
        <v>0</v>
      </c>
    </row>
    <row r="136" spans="1:443" x14ac:dyDescent="0.25">
      <c r="B136" s="117"/>
      <c r="C136" s="125" t="s">
        <v>121</v>
      </c>
      <c r="D136" s="98" t="s">
        <v>41</v>
      </c>
      <c r="E136" s="6" t="str">
        <f>IF(D136="", "Requires confirmation", IF(D136="No", "Please contact OLSC for assistance", ""))</f>
        <v/>
      </c>
      <c r="F136" s="109">
        <f t="shared" si="1"/>
        <v>0</v>
      </c>
    </row>
    <row r="137" spans="1:443" x14ac:dyDescent="0.25">
      <c r="B137" s="196"/>
      <c r="C137" s="196"/>
      <c r="D137" s="196"/>
      <c r="E137" s="196"/>
      <c r="F137" s="109">
        <f t="shared" si="1"/>
        <v>0</v>
      </c>
    </row>
    <row r="138" spans="1:443" x14ac:dyDescent="0.25">
      <c r="B138" s="10" t="s">
        <v>24</v>
      </c>
      <c r="C138" s="207" t="s">
        <v>122</v>
      </c>
      <c r="D138" s="207"/>
      <c r="E138" s="207"/>
      <c r="F138" s="109">
        <f t="shared" si="1"/>
        <v>0</v>
      </c>
    </row>
    <row r="139" spans="1:443" ht="15.75" customHeight="1" x14ac:dyDescent="0.25">
      <c r="B139" s="241"/>
      <c r="C139" s="212" t="s">
        <v>123</v>
      </c>
      <c r="D139" s="212"/>
      <c r="E139" s="212"/>
      <c r="F139" s="109">
        <f t="shared" si="1"/>
        <v>0</v>
      </c>
    </row>
    <row r="140" spans="1:443" ht="15" customHeight="1" x14ac:dyDescent="0.25">
      <c r="B140" s="242"/>
      <c r="C140" s="7" t="s">
        <v>124</v>
      </c>
      <c r="D140" s="17" t="str">
        <f>INDEX(Agencies[onthepanel], MATCH($D$9, Agencies[abnumber], 0))</f>
        <v>Yes</v>
      </c>
      <c r="E140" s="46"/>
      <c r="F140" s="109">
        <f t="shared" si="1"/>
        <v>0</v>
      </c>
    </row>
    <row r="141" spans="1:443" s="140" customFormat="1" ht="15.75" customHeight="1" x14ac:dyDescent="0.25">
      <c r="A141" s="137"/>
      <c r="B141" s="242"/>
      <c r="C141" s="211" t="str">
        <f>IF(ISNA(D140), "No entity selected", IF(D140&lt;&gt;"Yes", "Proceed to Professional fees (explainer)", ""))</f>
        <v/>
      </c>
      <c r="D141" s="211"/>
      <c r="E141" s="211"/>
      <c r="F141" s="109">
        <f t="shared" ref="F141:F192" si="2">IF(E141="", 0, 1)</f>
        <v>0</v>
      </c>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AR141" s="137"/>
      <c r="AS141" s="137"/>
      <c r="AT141" s="137"/>
      <c r="AU141" s="137"/>
      <c r="AV141" s="137"/>
      <c r="AW141" s="137"/>
      <c r="AX141" s="137"/>
      <c r="AY141" s="137"/>
      <c r="AZ141" s="137"/>
      <c r="BA141" s="137"/>
      <c r="BB141" s="137"/>
      <c r="BC141" s="137"/>
      <c r="BD141" s="137"/>
      <c r="BE141" s="137"/>
      <c r="BF141" s="137"/>
      <c r="BG141" s="137"/>
      <c r="BH141" s="137"/>
      <c r="BI141" s="137"/>
      <c r="BJ141" s="137"/>
      <c r="BK141" s="137"/>
      <c r="BL141" s="137"/>
      <c r="BM141" s="137"/>
      <c r="BN141" s="137"/>
      <c r="BO141" s="137"/>
      <c r="BP141" s="137"/>
      <c r="BQ141" s="137"/>
      <c r="BR141" s="137"/>
      <c r="BS141" s="137"/>
      <c r="BT141" s="137"/>
      <c r="BU141" s="137"/>
      <c r="BV141" s="137"/>
      <c r="BW141" s="137"/>
      <c r="BX141" s="137"/>
      <c r="BY141" s="137"/>
      <c r="BZ141" s="137"/>
      <c r="CA141" s="137"/>
      <c r="CB141" s="137"/>
      <c r="CC141" s="137"/>
      <c r="CD141" s="137"/>
      <c r="CE141" s="137"/>
      <c r="CF141" s="137"/>
      <c r="CG141" s="137"/>
      <c r="CH141" s="137"/>
      <c r="CI141" s="137"/>
      <c r="CJ141" s="137"/>
      <c r="CK141" s="137"/>
      <c r="CL141" s="137"/>
      <c r="CM141" s="137"/>
      <c r="CN141" s="137"/>
      <c r="CO141" s="137"/>
      <c r="CP141" s="137"/>
      <c r="CQ141" s="137"/>
      <c r="CR141" s="137"/>
      <c r="CS141" s="137"/>
      <c r="CT141" s="137"/>
      <c r="CU141" s="137"/>
      <c r="CV141" s="137"/>
      <c r="CW141" s="137"/>
      <c r="CX141" s="137"/>
      <c r="CY141" s="137"/>
      <c r="CZ141" s="137"/>
      <c r="DA141" s="137"/>
      <c r="DB141" s="137"/>
      <c r="DC141" s="137"/>
      <c r="DD141" s="137"/>
      <c r="DE141" s="137"/>
      <c r="DF141" s="137"/>
      <c r="DG141" s="137"/>
      <c r="DH141" s="137"/>
      <c r="DI141" s="137"/>
      <c r="DJ141" s="137"/>
      <c r="DK141" s="137"/>
      <c r="DL141" s="137"/>
      <c r="DM141" s="137"/>
      <c r="DN141" s="137"/>
      <c r="DO141" s="137"/>
      <c r="DP141" s="137"/>
      <c r="DQ141" s="137"/>
      <c r="DR141" s="137"/>
      <c r="DS141" s="137"/>
      <c r="DT141" s="137"/>
      <c r="DU141" s="137"/>
      <c r="DV141" s="137"/>
      <c r="DW141" s="137"/>
      <c r="DX141" s="137"/>
      <c r="DY141" s="137"/>
      <c r="DZ141" s="137"/>
      <c r="EA141" s="137"/>
      <c r="EB141" s="137"/>
      <c r="EC141" s="137"/>
      <c r="ED141" s="137"/>
      <c r="EE141" s="137"/>
      <c r="EF141" s="137"/>
      <c r="EG141" s="137"/>
      <c r="EH141" s="137"/>
      <c r="EI141" s="137"/>
      <c r="EJ141" s="137"/>
      <c r="EK141" s="137"/>
      <c r="EL141" s="137"/>
      <c r="EM141" s="137"/>
      <c r="EN141" s="137"/>
      <c r="EO141" s="137"/>
      <c r="EP141" s="137"/>
      <c r="EQ141" s="137"/>
      <c r="ER141" s="137"/>
      <c r="ES141" s="137"/>
      <c r="ET141" s="137"/>
      <c r="EU141" s="137"/>
      <c r="EV141" s="137"/>
      <c r="EW141" s="137"/>
      <c r="EX141" s="137"/>
      <c r="EY141" s="137"/>
      <c r="EZ141" s="137"/>
      <c r="FA141" s="137"/>
      <c r="FB141" s="137"/>
      <c r="FC141" s="137"/>
      <c r="FD141" s="137"/>
      <c r="FE141" s="137"/>
      <c r="FF141" s="137"/>
      <c r="FG141" s="137"/>
      <c r="FH141" s="137"/>
      <c r="FI141" s="137"/>
      <c r="FJ141" s="137"/>
      <c r="FK141" s="137"/>
      <c r="FL141" s="137"/>
      <c r="FM141" s="137"/>
      <c r="FN141" s="137"/>
      <c r="FO141" s="137"/>
      <c r="FP141" s="137"/>
      <c r="FQ141" s="137"/>
      <c r="FR141" s="137"/>
      <c r="FS141" s="137"/>
      <c r="FT141" s="137"/>
      <c r="FU141" s="137"/>
      <c r="FV141" s="137"/>
      <c r="FW141" s="137"/>
      <c r="FX141" s="137"/>
      <c r="FY141" s="137"/>
      <c r="FZ141" s="137"/>
      <c r="GA141" s="137"/>
      <c r="GB141" s="137"/>
      <c r="GC141" s="137"/>
      <c r="GD141" s="137"/>
      <c r="GE141" s="137"/>
      <c r="GF141" s="137"/>
      <c r="GG141" s="137"/>
      <c r="GH141" s="137"/>
      <c r="GI141" s="137"/>
      <c r="GJ141" s="137"/>
      <c r="GK141" s="137"/>
      <c r="GL141" s="137"/>
      <c r="GM141" s="137"/>
      <c r="GN141" s="137"/>
      <c r="GO141" s="137"/>
      <c r="GP141" s="137"/>
      <c r="GQ141" s="137"/>
      <c r="GR141" s="137"/>
      <c r="GS141" s="137"/>
      <c r="GT141" s="137"/>
      <c r="GU141" s="137"/>
      <c r="GV141" s="137"/>
      <c r="GW141" s="137"/>
      <c r="GX141" s="137"/>
      <c r="GY141" s="137"/>
      <c r="GZ141" s="137"/>
      <c r="HA141" s="137"/>
      <c r="HB141" s="137"/>
      <c r="HC141" s="137"/>
      <c r="HD141" s="137"/>
      <c r="HE141" s="137"/>
      <c r="HF141" s="137"/>
      <c r="HG141" s="137"/>
      <c r="HH141" s="137"/>
      <c r="HI141" s="137"/>
      <c r="HJ141" s="137"/>
      <c r="HK141" s="137"/>
      <c r="HL141" s="137"/>
      <c r="HM141" s="137"/>
      <c r="HN141" s="137"/>
      <c r="HO141" s="137"/>
      <c r="HP141" s="137"/>
      <c r="HQ141" s="137"/>
      <c r="HR141" s="137"/>
      <c r="HS141" s="137"/>
      <c r="HT141" s="137"/>
      <c r="HU141" s="137"/>
      <c r="HV141" s="137"/>
      <c r="HW141" s="137"/>
      <c r="HX141" s="137"/>
      <c r="HY141" s="137"/>
      <c r="HZ141" s="137"/>
      <c r="IA141" s="137"/>
      <c r="IB141" s="137"/>
      <c r="IC141" s="137"/>
      <c r="ID141" s="137"/>
      <c r="IE141" s="137"/>
      <c r="IF141" s="137"/>
      <c r="IG141" s="137"/>
      <c r="IH141" s="137"/>
      <c r="II141" s="137"/>
      <c r="IJ141" s="137"/>
      <c r="IK141" s="137"/>
      <c r="IL141" s="137"/>
      <c r="IM141" s="137"/>
      <c r="IN141" s="137"/>
      <c r="IO141" s="137"/>
      <c r="IP141" s="137"/>
      <c r="IQ141" s="137"/>
      <c r="IR141" s="137"/>
      <c r="IS141" s="137"/>
      <c r="IT141" s="137"/>
      <c r="IU141" s="137"/>
      <c r="IV141" s="137"/>
      <c r="IW141" s="137"/>
      <c r="IX141" s="137"/>
      <c r="IY141" s="137"/>
      <c r="IZ141" s="137"/>
      <c r="JA141" s="137"/>
      <c r="JB141" s="137"/>
      <c r="JC141" s="137"/>
      <c r="JD141" s="137"/>
      <c r="JE141" s="137"/>
      <c r="JF141" s="137"/>
      <c r="JG141" s="137"/>
      <c r="JH141" s="137"/>
      <c r="JI141" s="137"/>
      <c r="JJ141" s="137"/>
      <c r="JK141" s="137"/>
      <c r="JL141" s="137"/>
      <c r="JM141" s="137"/>
      <c r="JN141" s="137"/>
      <c r="JO141" s="137"/>
      <c r="JP141" s="137"/>
      <c r="JQ141" s="137"/>
      <c r="JR141" s="137"/>
      <c r="JS141" s="137"/>
      <c r="JT141" s="137"/>
      <c r="JU141" s="137"/>
      <c r="JV141" s="137"/>
      <c r="JW141" s="137"/>
      <c r="JX141" s="137"/>
      <c r="JY141" s="137"/>
      <c r="JZ141" s="137"/>
      <c r="KA141" s="137"/>
      <c r="KB141" s="137"/>
      <c r="KC141" s="137"/>
      <c r="KD141" s="137"/>
      <c r="KE141" s="137"/>
      <c r="KF141" s="137"/>
      <c r="KG141" s="137"/>
      <c r="KH141" s="137"/>
      <c r="KI141" s="137"/>
      <c r="KJ141" s="137"/>
      <c r="KK141" s="137"/>
      <c r="KL141" s="137"/>
      <c r="KM141" s="137"/>
      <c r="KN141" s="137"/>
      <c r="KO141" s="137"/>
      <c r="KP141" s="137"/>
      <c r="KQ141" s="137"/>
      <c r="KR141" s="137"/>
      <c r="KS141" s="137"/>
      <c r="KT141" s="137"/>
      <c r="KU141" s="137"/>
      <c r="KV141" s="137"/>
      <c r="KW141" s="137"/>
      <c r="KX141" s="137"/>
      <c r="KY141" s="137"/>
      <c r="KZ141" s="137"/>
      <c r="LA141" s="137"/>
      <c r="LB141" s="137"/>
      <c r="LC141" s="137"/>
      <c r="LD141" s="137"/>
      <c r="LE141" s="137"/>
      <c r="LF141" s="137"/>
      <c r="LG141" s="137"/>
      <c r="LH141" s="137"/>
      <c r="LI141" s="137"/>
      <c r="LJ141" s="137"/>
      <c r="LK141" s="137"/>
      <c r="LL141" s="137"/>
      <c r="LM141" s="137"/>
      <c r="LN141" s="137"/>
      <c r="LO141" s="137"/>
      <c r="LP141" s="137"/>
      <c r="LQ141" s="137"/>
      <c r="LR141" s="137"/>
      <c r="LS141" s="137"/>
      <c r="LT141" s="137"/>
      <c r="LU141" s="137"/>
      <c r="LV141" s="137"/>
      <c r="LW141" s="137"/>
      <c r="LX141" s="137"/>
      <c r="LY141" s="137"/>
      <c r="LZ141" s="137"/>
      <c r="MA141" s="137"/>
      <c r="MB141" s="137"/>
      <c r="MC141" s="137"/>
      <c r="MD141" s="137"/>
      <c r="ME141" s="137"/>
      <c r="MF141" s="137"/>
      <c r="MG141" s="137"/>
      <c r="MH141" s="137"/>
      <c r="MI141" s="137"/>
      <c r="MJ141" s="137"/>
      <c r="MK141" s="137"/>
      <c r="ML141" s="137"/>
      <c r="MM141" s="137"/>
      <c r="MN141" s="137"/>
      <c r="MO141" s="137"/>
      <c r="MP141" s="137"/>
      <c r="MQ141" s="137"/>
      <c r="MR141" s="137"/>
      <c r="MS141" s="137"/>
      <c r="MT141" s="137"/>
      <c r="MU141" s="137"/>
      <c r="MV141" s="137"/>
      <c r="MW141" s="137"/>
      <c r="MX141" s="137"/>
      <c r="MY141" s="137"/>
      <c r="MZ141" s="137"/>
      <c r="NA141" s="137"/>
      <c r="NB141" s="137"/>
      <c r="NC141" s="137"/>
      <c r="ND141" s="137"/>
      <c r="NE141" s="137"/>
      <c r="NF141" s="137"/>
      <c r="NG141" s="137"/>
      <c r="NH141" s="137"/>
      <c r="NI141" s="137"/>
      <c r="NJ141" s="137"/>
      <c r="NK141" s="137"/>
      <c r="NL141" s="137"/>
      <c r="NM141" s="137"/>
      <c r="NN141" s="137"/>
      <c r="NO141" s="137"/>
      <c r="NP141" s="137"/>
      <c r="NQ141" s="137"/>
      <c r="NR141" s="137"/>
      <c r="NS141" s="137"/>
      <c r="NT141" s="137"/>
      <c r="NU141" s="137"/>
      <c r="NV141" s="137"/>
      <c r="NW141" s="137"/>
      <c r="NX141" s="137"/>
      <c r="NY141" s="137"/>
      <c r="NZ141" s="137"/>
      <c r="OA141" s="137"/>
      <c r="OB141" s="137"/>
      <c r="OC141" s="137"/>
      <c r="OD141" s="137"/>
      <c r="OE141" s="137"/>
      <c r="OF141" s="137"/>
      <c r="OG141" s="137"/>
      <c r="OH141" s="137"/>
      <c r="OI141" s="137"/>
      <c r="OJ141" s="137"/>
      <c r="OK141" s="137"/>
      <c r="OL141" s="137"/>
      <c r="OM141" s="137"/>
      <c r="ON141" s="137"/>
      <c r="OO141" s="137"/>
      <c r="OP141" s="137"/>
      <c r="OQ141" s="137"/>
      <c r="OR141" s="137"/>
      <c r="OS141" s="137"/>
      <c r="OT141" s="137"/>
      <c r="OU141" s="137"/>
      <c r="OV141" s="137"/>
      <c r="OW141" s="137"/>
      <c r="OX141" s="137"/>
      <c r="OY141" s="137"/>
      <c r="OZ141" s="137"/>
      <c r="PA141" s="137"/>
      <c r="PB141" s="137"/>
      <c r="PC141" s="137"/>
      <c r="PD141" s="137"/>
      <c r="PE141" s="137"/>
      <c r="PF141" s="137"/>
      <c r="PG141" s="137"/>
      <c r="PH141" s="137"/>
      <c r="PI141" s="137"/>
      <c r="PJ141" s="137"/>
      <c r="PK141" s="137"/>
      <c r="PL141" s="137"/>
      <c r="PM141" s="137"/>
      <c r="PN141" s="137"/>
      <c r="PO141" s="137"/>
      <c r="PP141" s="137"/>
      <c r="PQ141" s="137"/>
      <c r="PR141" s="137"/>
      <c r="PS141" s="137"/>
      <c r="PT141" s="137"/>
      <c r="PU141" s="137"/>
      <c r="PV141" s="137"/>
      <c r="PW141" s="137"/>
      <c r="PX141" s="137"/>
      <c r="PY141" s="137"/>
      <c r="PZ141" s="137"/>
      <c r="QA141" s="137"/>
    </row>
    <row r="142" spans="1:443" ht="15.75" customHeight="1" x14ac:dyDescent="0.25">
      <c r="B142" s="242"/>
      <c r="C142" s="212" t="s">
        <v>125</v>
      </c>
      <c r="D142" s="212"/>
      <c r="E142" s="212"/>
      <c r="F142" s="109">
        <f t="shared" si="2"/>
        <v>0</v>
      </c>
    </row>
    <row r="143" spans="1:443" ht="15" customHeight="1" x14ac:dyDescent="0.25">
      <c r="B143" s="242"/>
      <c r="C143" s="14" t="s">
        <v>126</v>
      </c>
      <c r="D143" s="61">
        <f>IF('Entry Form'!D140="Yes", IFERROR(INDEX(Agencies[panelfee], MATCH('Entry Form'!D9, Agencies[abnumber], 0)), ""), "")</f>
        <v>6397.182344154</v>
      </c>
      <c r="E143" s="118"/>
      <c r="F143" s="109">
        <f t="shared" si="2"/>
        <v>0</v>
      </c>
    </row>
    <row r="144" spans="1:443" ht="30" x14ac:dyDescent="0.25">
      <c r="B144" s="242"/>
      <c r="C144" s="7" t="s">
        <v>127</v>
      </c>
      <c r="D144" s="100">
        <v>0</v>
      </c>
      <c r="E144" s="118" t="str">
        <f>IF(ISNA(D140),"No entity selected",IF(AND(D140&lt;&gt;"Yes",D144&lt;&gt;""),"Entity identified as not participating in Panel, delete value or contact OLSC for assistance",IF(AND(D144="",D140&lt;&gt;"Yes"),"",IF(D144="","No value entered",IF(NOT(ISNUMBER(D144)),"Value must be a number",IF(D144&lt;0,"Value cannot be negative",IF(D144&lt;&gt;ROUND(D144,0),"Value must be rounded to the whole dollar","")))))))</f>
        <v/>
      </c>
      <c r="F144" s="109"/>
    </row>
    <row r="145" spans="2:6" ht="30" x14ac:dyDescent="0.25">
      <c r="B145" s="242"/>
      <c r="C145" s="7" t="s">
        <v>128</v>
      </c>
      <c r="D145" s="100">
        <v>0</v>
      </c>
      <c r="E145" s="118" t="str">
        <f>IF(ISNA(D140),"No entity selected",IF(AND(D140&lt;&gt;"Yes",D145&lt;&gt;""),"Entity identified as not participating in Panel, delete value or contact OLSC for assistance",IF(AND(D145="",D140&lt;&gt;"Yes"),"",IF(D145="","No value entered",IF(NOT(ISNUMBER(D145)),"Value must be a number",IF(D145&lt;0,"Value cannot be negative",IF(D145&lt;&gt;ROUND(D145,0),"Value must be rounded to the whole dollar","")))))))</f>
        <v/>
      </c>
      <c r="F145" s="109"/>
    </row>
    <row r="146" spans="2:6" ht="15.75" customHeight="1" x14ac:dyDescent="0.25">
      <c r="B146" s="242"/>
      <c r="C146" s="212" t="s">
        <v>129</v>
      </c>
      <c r="D146" s="212"/>
      <c r="E146" s="212"/>
      <c r="F146" s="109">
        <f t="shared" si="2"/>
        <v>0</v>
      </c>
    </row>
    <row r="147" spans="2:6" ht="15" customHeight="1" x14ac:dyDescent="0.25">
      <c r="B147" s="242"/>
      <c r="C147" s="14" t="s">
        <v>130</v>
      </c>
      <c r="D147" s="156">
        <f>IF(D179="",0,D179)+IF(D189="",0,D189)+IF(D199="",0,D199)+IF(D209="",0,D209)+IF(D219="",0,D219)+IF(D229="",0,D229)+IF(D239="",0,D239)+IF(D249="",0,D249)+IF(D259="",0,D259)+IF(D269="",0,D269)+IF(D279="",0,D279)+IF(D289="",0,D289)+IF(D299="",0,D299)+IF(D309="",0,D309)+IF(D319="",0,D319)+IF(D329="",0,D329)+IF(D339="",0,D339)+IF(D349="",0,D349)+IF(D359="",0,D359)+IF(D369="",0,D369)+IF(D379="",0,D379)+IF(D389="",0,D389)+IF(D399="",0,D399)+IF(D409="",0,D409)+IF(D419="",0,D419)+IF(D429="",0,D429)+IF(D439="",0,D439)+IF(D449="",0,D449)+IF(D459="",0,D459)+IF(D469="",0,D469)+IF(D479="",0,D479)+IF(D489="",0,D489)+IF(D499="",0,D499)+IF(D509="",0,D509)+IF(D519="",0,D519)+IF(D529="",0,D529)+IF(D539="",0,D539)+IF(D549="",0,D549)+IF(D559="",0,D559)+IF(D569="",0,D569)</f>
        <v>0</v>
      </c>
      <c r="E147" s="118"/>
      <c r="F147" s="109">
        <f t="shared" si="2"/>
        <v>0</v>
      </c>
    </row>
    <row r="148" spans="2:6" ht="15" customHeight="1" x14ac:dyDescent="0.25">
      <c r="B148" s="243"/>
      <c r="C148" s="14" t="s">
        <v>131</v>
      </c>
      <c r="D148" s="156">
        <f>IF(D180="",0,D180)+IF(D190="",0,D190)+IF(D200="",0,D200)+IF(D210="",0,D210)+IF(D220="",0,D220)+IF(D230="",0,D230)+IF(D240="",0,D240)+IF(D250="",0,D250)+IF(D260="",0,D260)+IF(D270="",0,D270)+IF(D280="",0,D280)+IF(D290="",0,D290)+IF(D300="",0,D300)+IF(D310="",0,D310)+IF(D320="",0,D320)+IF(D330="",0,D330)+IF(D340="",0,D340)+IF(D350="",0,D350)+IF(D360="",0,D360)+IF(D370="",0,D370)+IF(D380="",0,D380)+IF(D390="",0,D390)+IF(D400="",0,D400)+IF(D410="",0,D410)+IF(D420="",0,D420)+IF(D430="",0,D430)+IF(D440="",0,D440)+IF(D450="",0,D450)+IF(D460="",0,D460)+IF(D470="",0,D470)+IF(D480="",0,D480)+IF(D490="",0,D490)+IF(D500="",0,D500)+IF(D510="",0,D510)+IF(D520="",0,D520)+IF(D530="",0,D530)+IF(D540="",0,D540)+IF(D550="",0,D550)+IF(D560="",0,D560)+IF(D570="",0,D570)</f>
        <v>0</v>
      </c>
      <c r="E148" s="118"/>
      <c r="F148" s="109">
        <f t="shared" si="2"/>
        <v>0</v>
      </c>
    </row>
    <row r="149" spans="2:6" ht="15" customHeight="1" x14ac:dyDescent="0.25">
      <c r="B149" s="171"/>
      <c r="C149" s="172"/>
      <c r="D149" s="172"/>
      <c r="E149" s="173"/>
      <c r="F149" s="109">
        <f t="shared" si="2"/>
        <v>0</v>
      </c>
    </row>
    <row r="150" spans="2:6" x14ac:dyDescent="0.25">
      <c r="B150" s="170" t="s">
        <v>26</v>
      </c>
      <c r="C150" s="207" t="s">
        <v>132</v>
      </c>
      <c r="D150" s="207"/>
      <c r="E150" s="207"/>
      <c r="F150" s="109">
        <f t="shared" si="2"/>
        <v>0</v>
      </c>
    </row>
    <row r="151" spans="2:6" ht="165" x14ac:dyDescent="0.25">
      <c r="B151" s="4" t="s">
        <v>3</v>
      </c>
      <c r="C151" s="108" t="s">
        <v>133</v>
      </c>
      <c r="D151" s="204"/>
      <c r="E151" s="205"/>
      <c r="F151" s="109">
        <f t="shared" si="2"/>
        <v>0</v>
      </c>
    </row>
    <row r="152" spans="2:6" ht="93.75" customHeight="1" x14ac:dyDescent="0.25">
      <c r="B152" s="4" t="s">
        <v>134</v>
      </c>
      <c r="C152" s="108" t="s">
        <v>135</v>
      </c>
      <c r="D152" s="204"/>
      <c r="E152" s="205"/>
      <c r="F152" s="109">
        <f t="shared" si="2"/>
        <v>0</v>
      </c>
    </row>
    <row r="153" spans="2:6" ht="62.25" customHeight="1" x14ac:dyDescent="0.25">
      <c r="B153" s="4" t="s">
        <v>136</v>
      </c>
      <c r="C153" s="108" t="s">
        <v>137</v>
      </c>
      <c r="D153" s="204"/>
      <c r="E153" s="205"/>
      <c r="F153" s="109">
        <f t="shared" si="2"/>
        <v>0</v>
      </c>
    </row>
    <row r="154" spans="2:6" ht="258" customHeight="1" x14ac:dyDescent="0.25">
      <c r="B154" s="4" t="s">
        <v>138</v>
      </c>
      <c r="C154" s="108" t="s">
        <v>139</v>
      </c>
      <c r="D154" s="204"/>
      <c r="E154" s="205"/>
      <c r="F154" s="109">
        <f t="shared" si="2"/>
        <v>0</v>
      </c>
    </row>
    <row r="155" spans="2:6" x14ac:dyDescent="0.25">
      <c r="B155" s="213"/>
      <c r="C155" s="213"/>
      <c r="D155" s="213"/>
      <c r="E155" s="213"/>
      <c r="F155" s="109">
        <f t="shared" si="2"/>
        <v>0</v>
      </c>
    </row>
    <row r="156" spans="2:6" x14ac:dyDescent="0.25">
      <c r="B156" s="11"/>
      <c r="C156" s="7" t="s">
        <v>140</v>
      </c>
      <c r="D156" s="98" t="s">
        <v>41</v>
      </c>
      <c r="E156" s="6" t="str">
        <f>IF(D156="", "Requires confirmation", IF(D156="No", "Please contact OLSC for assistance", ""))</f>
        <v/>
      </c>
      <c r="F156" s="109">
        <f t="shared" si="2"/>
        <v>0</v>
      </c>
    </row>
    <row r="157" spans="2:6" x14ac:dyDescent="0.25">
      <c r="B157" s="213"/>
      <c r="C157" s="213"/>
      <c r="D157" s="213"/>
      <c r="E157" s="213"/>
      <c r="F157" s="109"/>
    </row>
    <row r="158" spans="2:6" x14ac:dyDescent="0.25">
      <c r="B158" s="10" t="s">
        <v>141</v>
      </c>
      <c r="C158" s="207" t="s">
        <v>142</v>
      </c>
      <c r="D158" s="207"/>
      <c r="E158" s="207"/>
      <c r="F158" s="109">
        <f t="shared" si="2"/>
        <v>0</v>
      </c>
    </row>
    <row r="159" spans="2:6" ht="15.75" x14ac:dyDescent="0.25">
      <c r="B159" s="208"/>
      <c r="C159" s="126" t="s">
        <v>143</v>
      </c>
      <c r="D159" s="5"/>
      <c r="E159" s="6"/>
      <c r="F159" s="109">
        <f t="shared" si="2"/>
        <v>0</v>
      </c>
    </row>
    <row r="160" spans="2:6" ht="15" x14ac:dyDescent="0.25">
      <c r="B160" s="208"/>
      <c r="C160" s="127" t="s">
        <v>144</v>
      </c>
      <c r="D160" s="19">
        <v>0</v>
      </c>
      <c r="E160" s="118" t="str">
        <f>IF(D160="","No value entered",IF(NOT(ISNUMBER(D160)),"Value must be a number",IF(D160&lt;0,"Value cannot be negative",IF(D160&lt;&gt;ROUND(D160,0),"Value must be rounded to the whole dollar",""))))</f>
        <v/>
      </c>
      <c r="F160" s="109">
        <f t="shared" si="2"/>
        <v>0</v>
      </c>
    </row>
    <row r="161" spans="2:6" ht="15.75" x14ac:dyDescent="0.25">
      <c r="B161" s="208"/>
      <c r="C161" s="126" t="s">
        <v>145</v>
      </c>
      <c r="D161" s="5"/>
      <c r="E161" s="6"/>
      <c r="F161" s="109">
        <f t="shared" si="2"/>
        <v>0</v>
      </c>
    </row>
    <row r="162" spans="2:6" ht="15" x14ac:dyDescent="0.25">
      <c r="B162" s="208"/>
      <c r="C162" s="127" t="s">
        <v>144</v>
      </c>
      <c r="D162" s="19">
        <v>0</v>
      </c>
      <c r="E162" s="118" t="str">
        <f>IF(D162="","No value entered",IF(NOT(ISNUMBER(D162)),"Value must be a number",IF(D162&lt;0,"Value cannot be negative",IF(D162&lt;&gt;ROUND(D162,0),"Value must be rounded to the whole dollar",""))))</f>
        <v/>
      </c>
      <c r="F162" s="109">
        <f t="shared" si="2"/>
        <v>0</v>
      </c>
    </row>
    <row r="163" spans="2:6" ht="15.75" x14ac:dyDescent="0.25">
      <c r="B163" s="208"/>
      <c r="C163" s="126" t="s">
        <v>146</v>
      </c>
      <c r="D163" s="5"/>
      <c r="E163" s="6"/>
      <c r="F163" s="109">
        <f t="shared" si="2"/>
        <v>0</v>
      </c>
    </row>
    <row r="164" spans="2:6" ht="15" x14ac:dyDescent="0.25">
      <c r="B164" s="208"/>
      <c r="C164" s="127" t="s">
        <v>144</v>
      </c>
      <c r="D164" s="19">
        <v>0</v>
      </c>
      <c r="E164" s="118" t="str">
        <f>IF(D164="","No value entered",IF(NOT(ISNUMBER(D164)),"Value must be a number",IF(D164&lt;0,"Value cannot be negative",IF(D164&lt;&gt;ROUND(D164,0),"Value must be rounded to the whole dollar",""))))</f>
        <v/>
      </c>
      <c r="F164" s="109">
        <f t="shared" si="2"/>
        <v>0</v>
      </c>
    </row>
    <row r="165" spans="2:6" x14ac:dyDescent="0.25">
      <c r="B165" s="196"/>
      <c r="C165" s="196"/>
      <c r="D165" s="196"/>
      <c r="E165" s="196"/>
      <c r="F165" s="109">
        <f t="shared" si="2"/>
        <v>0</v>
      </c>
    </row>
    <row r="166" spans="2:6" x14ac:dyDescent="0.25">
      <c r="B166" s="10" t="s">
        <v>147</v>
      </c>
      <c r="C166" s="209" t="s">
        <v>148</v>
      </c>
      <c r="D166" s="209"/>
      <c r="E166" s="209"/>
      <c r="F166" s="109">
        <f t="shared" si="2"/>
        <v>0</v>
      </c>
    </row>
    <row r="167" spans="2:6" ht="15.75" x14ac:dyDescent="0.25">
      <c r="B167" s="208"/>
      <c r="C167" s="126" t="s">
        <v>149</v>
      </c>
      <c r="D167" s="122"/>
      <c r="E167" s="6"/>
      <c r="F167" s="109">
        <f t="shared" si="2"/>
        <v>0</v>
      </c>
    </row>
    <row r="168" spans="2:6" ht="15" x14ac:dyDescent="0.25">
      <c r="B168" s="208"/>
      <c r="C168" s="127" t="s">
        <v>144</v>
      </c>
      <c r="D168" s="19">
        <v>0</v>
      </c>
      <c r="E168" s="118" t="str">
        <f>IF(D168="","No value entered",IF(NOT(ISNUMBER(D168)),"Value must be a number",IF(D168&lt;0,"Value cannot be negative",IF(D168&lt;&gt;ROUND(D168,0),"Value must be rounded to the whole dollar",""))))</f>
        <v/>
      </c>
      <c r="F168" s="109">
        <f t="shared" si="2"/>
        <v>0</v>
      </c>
    </row>
    <row r="169" spans="2:6" ht="15" x14ac:dyDescent="0.25">
      <c r="B169" s="208"/>
      <c r="C169" s="128"/>
      <c r="D169" s="1"/>
      <c r="E169" s="47"/>
      <c r="F169" s="109">
        <f t="shared" si="2"/>
        <v>0</v>
      </c>
    </row>
    <row r="170" spans="2:6" x14ac:dyDescent="0.25">
      <c r="B170" s="10" t="s">
        <v>150</v>
      </c>
      <c r="C170" s="207" t="s">
        <v>151</v>
      </c>
      <c r="D170" s="207"/>
      <c r="E170" s="207"/>
      <c r="F170" s="109">
        <f t="shared" si="2"/>
        <v>0</v>
      </c>
    </row>
    <row r="171" spans="2:6" ht="18.600000000000001" customHeight="1" x14ac:dyDescent="0.25">
      <c r="B171" s="129"/>
      <c r="C171" s="126" t="s">
        <v>152</v>
      </c>
      <c r="D171" s="130"/>
      <c r="E171" s="6"/>
      <c r="F171" s="109">
        <f t="shared" si="2"/>
        <v>0</v>
      </c>
    </row>
    <row r="172" spans="2:6" ht="18.600000000000001" customHeight="1" x14ac:dyDescent="0.25">
      <c r="B172" s="131"/>
      <c r="C172" s="127" t="s">
        <v>144</v>
      </c>
      <c r="D172" s="56">
        <v>49075</v>
      </c>
      <c r="E172" s="118" t="str">
        <f>IF(D172="","No value entered",IF(NOT(ISNUMBER(D172)),"Value must be a number",IF(D172&lt;0,"Value cannot be negative",IF(D172&lt;&gt;ROUND(D172,0),"Value must be rounded to the whole dollar",""))))</f>
        <v/>
      </c>
      <c r="F172" s="109">
        <f t="shared" si="2"/>
        <v>0</v>
      </c>
    </row>
    <row r="173" spans="2:6" ht="18.600000000000001" customHeight="1" x14ac:dyDescent="0.25">
      <c r="B173" s="131"/>
      <c r="C173" s="210"/>
      <c r="D173" s="210"/>
      <c r="E173" s="210"/>
      <c r="F173" s="109">
        <f t="shared" si="2"/>
        <v>0</v>
      </c>
    </row>
    <row r="174" spans="2:6" ht="18.600000000000001" customHeight="1" x14ac:dyDescent="0.25">
      <c r="B174" s="131"/>
      <c r="C174" s="7" t="s">
        <v>153</v>
      </c>
      <c r="D174" s="144" t="s">
        <v>41</v>
      </c>
      <c r="E174" s="6" t="str">
        <f>IF(D174="", "Yes or No selection required", "")</f>
        <v/>
      </c>
      <c r="F174" s="109">
        <f>IF(E174="", 0, 1)</f>
        <v>0</v>
      </c>
    </row>
    <row r="175" spans="2:6" x14ac:dyDescent="0.25">
      <c r="B175" s="131"/>
      <c r="C175" s="132" t="s">
        <v>154</v>
      </c>
      <c r="D175" s="56" t="s">
        <v>155</v>
      </c>
      <c r="E175" s="105" t="str">
        <f>IF(AND(D174="No", D175=""), "", IF(D175="", "Select provider from list", IF(D174="No", "Delete value or change 'Is another domestic provider' response to 'Yes'", IF(D175="PROVIDER NOT LISTED", "", IF(COUNTIF(D176:D566, D175)&gt;0, "Duplicate provider entry detected. Delete duplicate domestic provider", "")))))</f>
        <v/>
      </c>
      <c r="F175" s="109">
        <f t="shared" si="2"/>
        <v>0</v>
      </c>
    </row>
    <row r="176" spans="2:6" x14ac:dyDescent="0.25">
      <c r="B176" s="131"/>
      <c r="C176" s="132" t="s">
        <v>156</v>
      </c>
      <c r="D176" s="59"/>
      <c r="E176" s="105" t="str">
        <f>IF(AND(D174="No", D176=""), "",
    IF(D176="",
        IF(D175="PROVIDER NOT LISTED", "Manually enter provider name",
            IF(D175="", "Select provider from list", "")),
        IF(D174="No", "Delete value or change 'Is another domestic provider' response to 'Yes'",
            IF(AND(D175&lt;&gt;"PROVIDER NOT LISTED", D176&lt;&gt;""), "Delete value or choose PROVIDER NOT LISTED above",
                IF(D176="PROVIDER NOT LISTED", "",
                    IF(COUNTIF(D175:D566, D176)-1&gt;0, "Duplicate provider entry detected. Delete duplicate domestic provider", ""))))))</f>
        <v/>
      </c>
      <c r="F176" s="109">
        <f t="shared" si="2"/>
        <v>0</v>
      </c>
    </row>
    <row r="177" spans="1:443" x14ac:dyDescent="0.25">
      <c r="B177" s="131"/>
      <c r="C177" s="132" t="s">
        <v>144</v>
      </c>
      <c r="D177" s="56">
        <v>36975</v>
      </c>
      <c r="E177" s="105" t="str">
        <f>IF(D174="No",IF(D177&lt;&gt;"","Delete value or change 'Is another domestic provider' response to 'Yes'",""),IF(D177="","No value entered",IF(NOT(ISNUMBER(D177)),"Value must be a number",IF(D177&lt;0,"Value cannot be negative",IF(D177&lt;&gt;ROUND(D177,0),"Value must be rounded to the whole dollar","")))))</f>
        <v/>
      </c>
      <c r="F177" s="109">
        <f t="shared" si="2"/>
        <v>0</v>
      </c>
    </row>
    <row r="178" spans="1:443" ht="18.600000000000001" customHeight="1" x14ac:dyDescent="0.25">
      <c r="B178" s="131"/>
      <c r="C178" s="133" t="s">
        <v>157</v>
      </c>
      <c r="D178" s="134"/>
      <c r="E178" s="105"/>
      <c r="F178" s="109">
        <f t="shared" si="2"/>
        <v>0</v>
      </c>
    </row>
    <row r="179" spans="1:443" x14ac:dyDescent="0.25">
      <c r="B179" s="131"/>
      <c r="C179" s="132" t="s">
        <v>158</v>
      </c>
      <c r="D179" s="56">
        <v>0</v>
      </c>
      <c r="E179" s="105" t="str">
        <f>IF(AND(D179&lt;&gt;"",D140="No"),"Entity did not participate in Panel. Please delete value or contact OLSC for assistance",IF(D174="No",IF(D179&lt;&gt;"","Delete value or change 'Is another domestic provider' response to 'Yes'",""),IF(D179="",IF(D140="Yes","No value entered",""),IF(NOT(ISNUMBER(D179)),"Value must be a number",IF(D179&lt;0,"Value cannot be negative",IF(D179&lt;&gt;ROUND(D179,0),"Value must be rounded to the whole dollar",""))))))</f>
        <v/>
      </c>
      <c r="F179" s="109">
        <f t="shared" si="2"/>
        <v>0</v>
      </c>
    </row>
    <row r="180" spans="1:443" ht="25.5" customHeight="1" x14ac:dyDescent="0.25">
      <c r="B180" s="131"/>
      <c r="C180" s="132" t="s">
        <v>159</v>
      </c>
      <c r="D180" s="56">
        <v>0</v>
      </c>
      <c r="E180" s="105" t="str">
        <f>IF(AND(D180&lt;&gt;"",D140="No"),"Entity did not participate in Panel. Please delete value or contact OLSC for assistance",IF(D174="No",IF(D180&lt;&gt;"","Delete value or change 'Is another domestic provider' response to 'Yes'",""),IF(D180="",IF(D140="Yes","No value entered",""),IF(NOT(ISNUMBER(D180)),"Value must be a number",IF(D180&lt;0,"Value cannot be negative",IF(D180&lt;&gt;ROUND(D180,0),"Value must be rounded to the whole dollar",""))))))</f>
        <v/>
      </c>
      <c r="F180" s="109">
        <f t="shared" si="2"/>
        <v>0</v>
      </c>
    </row>
    <row r="181" spans="1:443" ht="18.600000000000001" customHeight="1" x14ac:dyDescent="0.25">
      <c r="B181" s="131"/>
      <c r="C181" s="203"/>
      <c r="D181" s="203"/>
      <c r="E181" s="203"/>
      <c r="F181" s="109">
        <f t="shared" si="2"/>
        <v>0</v>
      </c>
    </row>
    <row r="182" spans="1:443" s="154" customFormat="1" ht="18.600000000000001" customHeight="1" x14ac:dyDescent="0.3">
      <c r="A182" s="151"/>
      <c r="B182" s="152"/>
      <c r="C182" s="198" t="s">
        <v>160</v>
      </c>
      <c r="D182" s="198"/>
      <c r="E182" s="198"/>
      <c r="F182" s="153">
        <f t="shared" si="2"/>
        <v>0</v>
      </c>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E182" s="151"/>
      <c r="AF182" s="151"/>
      <c r="AG182" s="151"/>
      <c r="AH182" s="151"/>
      <c r="AI182" s="151"/>
      <c r="AJ182" s="151"/>
      <c r="AK182" s="151"/>
      <c r="AL182" s="151"/>
      <c r="AM182" s="151"/>
      <c r="AN182" s="151"/>
      <c r="AO182" s="151"/>
      <c r="AP182" s="151"/>
      <c r="AQ182" s="151"/>
      <c r="AR182" s="151"/>
      <c r="AS182" s="151"/>
      <c r="AT182" s="151"/>
      <c r="AU182" s="151"/>
      <c r="AV182" s="151"/>
      <c r="AW182" s="151"/>
      <c r="AX182" s="151"/>
      <c r="AY182" s="151"/>
      <c r="AZ182" s="151"/>
      <c r="BA182" s="151"/>
      <c r="BB182" s="151"/>
      <c r="BC182" s="151"/>
      <c r="BD182" s="151"/>
      <c r="BE182" s="151"/>
      <c r="BF182" s="151"/>
      <c r="BG182" s="151"/>
      <c r="BH182" s="151"/>
      <c r="BI182" s="151"/>
      <c r="BJ182" s="151"/>
      <c r="BK182" s="151"/>
      <c r="BL182" s="151"/>
      <c r="BM182" s="151"/>
      <c r="BN182" s="151"/>
      <c r="BO182" s="151"/>
      <c r="BP182" s="151"/>
      <c r="BQ182" s="151"/>
      <c r="BR182" s="151"/>
      <c r="BS182" s="151"/>
      <c r="BT182" s="151"/>
      <c r="BU182" s="151"/>
      <c r="BV182" s="151"/>
      <c r="BW182" s="151"/>
      <c r="BX182" s="151"/>
      <c r="BY182" s="151"/>
      <c r="BZ182" s="151"/>
      <c r="CA182" s="151"/>
      <c r="CB182" s="151"/>
      <c r="CC182" s="151"/>
      <c r="CD182" s="151"/>
      <c r="CE182" s="151"/>
      <c r="CF182" s="151"/>
      <c r="CG182" s="151"/>
      <c r="CH182" s="151"/>
      <c r="CI182" s="151"/>
      <c r="CJ182" s="151"/>
      <c r="CK182" s="151"/>
      <c r="CL182" s="151"/>
      <c r="CM182" s="151"/>
      <c r="CN182" s="151"/>
      <c r="CO182" s="151"/>
      <c r="CP182" s="151"/>
      <c r="CQ182" s="151"/>
      <c r="CR182" s="151"/>
      <c r="CS182" s="151"/>
      <c r="CT182" s="151"/>
      <c r="CU182" s="151"/>
      <c r="CV182" s="151"/>
      <c r="CW182" s="151"/>
      <c r="CX182" s="151"/>
      <c r="CY182" s="151"/>
      <c r="CZ182" s="151"/>
      <c r="DA182" s="151"/>
      <c r="DB182" s="151"/>
      <c r="DC182" s="151"/>
      <c r="DD182" s="151"/>
      <c r="DE182" s="151"/>
      <c r="DF182" s="151"/>
      <c r="DG182" s="151"/>
      <c r="DH182" s="151"/>
      <c r="DI182" s="151"/>
      <c r="DJ182" s="151"/>
      <c r="DK182" s="151"/>
      <c r="DL182" s="151"/>
      <c r="DM182" s="151"/>
      <c r="DN182" s="151"/>
      <c r="DO182" s="151"/>
      <c r="DP182" s="151"/>
      <c r="DQ182" s="151"/>
      <c r="DR182" s="151"/>
      <c r="DS182" s="151"/>
      <c r="DT182" s="151"/>
      <c r="DU182" s="151"/>
      <c r="DV182" s="151"/>
      <c r="DW182" s="151"/>
      <c r="DX182" s="151"/>
      <c r="DY182" s="151"/>
      <c r="DZ182" s="151"/>
      <c r="EA182" s="151"/>
      <c r="EB182" s="151"/>
      <c r="EC182" s="151"/>
      <c r="ED182" s="151"/>
      <c r="EE182" s="151"/>
      <c r="EF182" s="151"/>
      <c r="EG182" s="151"/>
      <c r="EH182" s="151"/>
      <c r="EI182" s="151"/>
      <c r="EJ182" s="151"/>
      <c r="EK182" s="151"/>
      <c r="EL182" s="151"/>
      <c r="EM182" s="151"/>
      <c r="EN182" s="151"/>
      <c r="EO182" s="151"/>
      <c r="EP182" s="151"/>
      <c r="EQ182" s="151"/>
      <c r="ER182" s="151"/>
      <c r="ES182" s="151"/>
      <c r="ET182" s="151"/>
      <c r="EU182" s="151"/>
      <c r="EV182" s="151"/>
      <c r="EW182" s="151"/>
      <c r="EX182" s="151"/>
      <c r="EY182" s="151"/>
      <c r="EZ182" s="151"/>
      <c r="FA182" s="151"/>
      <c r="FB182" s="151"/>
      <c r="FC182" s="151"/>
      <c r="FD182" s="151"/>
      <c r="FE182" s="151"/>
      <c r="FF182" s="151"/>
      <c r="FG182" s="151"/>
      <c r="FH182" s="151"/>
      <c r="FI182" s="151"/>
      <c r="FJ182" s="151"/>
      <c r="FK182" s="151"/>
      <c r="FL182" s="151"/>
      <c r="FM182" s="151"/>
      <c r="FN182" s="151"/>
      <c r="FO182" s="151"/>
      <c r="FP182" s="151"/>
      <c r="FQ182" s="151"/>
      <c r="FR182" s="151"/>
      <c r="FS182" s="151"/>
      <c r="FT182" s="151"/>
      <c r="FU182" s="151"/>
      <c r="FV182" s="151"/>
      <c r="FW182" s="151"/>
      <c r="FX182" s="151"/>
      <c r="FY182" s="151"/>
      <c r="FZ182" s="151"/>
      <c r="GA182" s="151"/>
      <c r="GB182" s="151"/>
      <c r="GC182" s="151"/>
      <c r="GD182" s="151"/>
      <c r="GE182" s="151"/>
      <c r="GF182" s="151"/>
      <c r="GG182" s="151"/>
      <c r="GH182" s="151"/>
      <c r="GI182" s="151"/>
      <c r="GJ182" s="151"/>
      <c r="GK182" s="151"/>
      <c r="GL182" s="151"/>
      <c r="GM182" s="151"/>
      <c r="GN182" s="151"/>
      <c r="GO182" s="151"/>
      <c r="GP182" s="151"/>
      <c r="GQ182" s="151"/>
      <c r="GR182" s="151"/>
      <c r="GS182" s="151"/>
      <c r="GT182" s="151"/>
      <c r="GU182" s="151"/>
      <c r="GV182" s="151"/>
      <c r="GW182" s="151"/>
      <c r="GX182" s="151"/>
      <c r="GY182" s="151"/>
      <c r="GZ182" s="151"/>
      <c r="HA182" s="151"/>
      <c r="HB182" s="151"/>
      <c r="HC182" s="151"/>
      <c r="HD182" s="151"/>
      <c r="HE182" s="151"/>
      <c r="HF182" s="151"/>
      <c r="HG182" s="151"/>
      <c r="HH182" s="151"/>
      <c r="HI182" s="151"/>
      <c r="HJ182" s="151"/>
      <c r="HK182" s="151"/>
      <c r="HL182" s="151"/>
      <c r="HM182" s="151"/>
      <c r="HN182" s="151"/>
      <c r="HO182" s="151"/>
      <c r="HP182" s="151"/>
      <c r="HQ182" s="151"/>
      <c r="HR182" s="151"/>
      <c r="HS182" s="151"/>
      <c r="HT182" s="151"/>
      <c r="HU182" s="151"/>
      <c r="HV182" s="151"/>
      <c r="HW182" s="151"/>
      <c r="HX182" s="151"/>
      <c r="HY182" s="151"/>
      <c r="HZ182" s="151"/>
      <c r="IA182" s="151"/>
      <c r="IB182" s="151"/>
      <c r="IC182" s="151"/>
      <c r="ID182" s="151"/>
      <c r="IE182" s="151"/>
      <c r="IF182" s="151"/>
      <c r="IG182" s="151"/>
      <c r="IH182" s="151"/>
      <c r="II182" s="151"/>
      <c r="IJ182" s="151"/>
      <c r="IK182" s="151"/>
      <c r="IL182" s="151"/>
      <c r="IM182" s="151"/>
      <c r="IN182" s="151"/>
      <c r="IO182" s="151"/>
      <c r="IP182" s="151"/>
      <c r="IQ182" s="151"/>
      <c r="IR182" s="151"/>
      <c r="IS182" s="151"/>
      <c r="IT182" s="151"/>
      <c r="IU182" s="151"/>
      <c r="IV182" s="151"/>
      <c r="IW182" s="151"/>
      <c r="IX182" s="151"/>
      <c r="IY182" s="151"/>
      <c r="IZ182" s="151"/>
      <c r="JA182" s="151"/>
      <c r="JB182" s="151"/>
      <c r="JC182" s="151"/>
      <c r="JD182" s="151"/>
      <c r="JE182" s="151"/>
      <c r="JF182" s="151"/>
      <c r="JG182" s="151"/>
      <c r="JH182" s="151"/>
      <c r="JI182" s="151"/>
      <c r="JJ182" s="151"/>
      <c r="JK182" s="151"/>
      <c r="JL182" s="151"/>
      <c r="JM182" s="151"/>
      <c r="JN182" s="151"/>
      <c r="JO182" s="151"/>
      <c r="JP182" s="151"/>
      <c r="JQ182" s="151"/>
      <c r="JR182" s="151"/>
      <c r="JS182" s="151"/>
      <c r="JT182" s="151"/>
      <c r="JU182" s="151"/>
      <c r="JV182" s="151"/>
      <c r="JW182" s="151"/>
      <c r="JX182" s="151"/>
      <c r="JY182" s="151"/>
      <c r="JZ182" s="151"/>
      <c r="KA182" s="151"/>
      <c r="KB182" s="151"/>
      <c r="KC182" s="151"/>
      <c r="KD182" s="151"/>
      <c r="KE182" s="151"/>
      <c r="KF182" s="151"/>
      <c r="KG182" s="151"/>
      <c r="KH182" s="151"/>
      <c r="KI182" s="151"/>
      <c r="KJ182" s="151"/>
      <c r="KK182" s="151"/>
      <c r="KL182" s="151"/>
      <c r="KM182" s="151"/>
      <c r="KN182" s="151"/>
      <c r="KO182" s="151"/>
      <c r="KP182" s="151"/>
      <c r="KQ182" s="151"/>
      <c r="KR182" s="151"/>
      <c r="KS182" s="151"/>
      <c r="KT182" s="151"/>
      <c r="KU182" s="151"/>
      <c r="KV182" s="151"/>
      <c r="KW182" s="151"/>
      <c r="KX182" s="151"/>
      <c r="KY182" s="151"/>
      <c r="KZ182" s="151"/>
      <c r="LA182" s="151"/>
      <c r="LB182" s="151"/>
      <c r="LC182" s="151"/>
      <c r="LD182" s="151"/>
      <c r="LE182" s="151"/>
      <c r="LF182" s="151"/>
      <c r="LG182" s="151"/>
      <c r="LH182" s="151"/>
      <c r="LI182" s="151"/>
      <c r="LJ182" s="151"/>
      <c r="LK182" s="151"/>
      <c r="LL182" s="151"/>
      <c r="LM182" s="151"/>
      <c r="LN182" s="151"/>
      <c r="LO182" s="151"/>
      <c r="LP182" s="151"/>
      <c r="LQ182" s="151"/>
      <c r="LR182" s="151"/>
      <c r="LS182" s="151"/>
      <c r="LT182" s="151"/>
      <c r="LU182" s="151"/>
      <c r="LV182" s="151"/>
      <c r="LW182" s="151"/>
      <c r="LX182" s="151"/>
      <c r="LY182" s="151"/>
      <c r="LZ182" s="151"/>
      <c r="MA182" s="151"/>
      <c r="MB182" s="151"/>
      <c r="MC182" s="151"/>
      <c r="MD182" s="151"/>
      <c r="ME182" s="151"/>
      <c r="MF182" s="151"/>
      <c r="MG182" s="151"/>
      <c r="MH182" s="151"/>
      <c r="MI182" s="151"/>
      <c r="MJ182" s="151"/>
      <c r="MK182" s="151"/>
      <c r="ML182" s="151"/>
      <c r="MM182" s="151"/>
      <c r="MN182" s="151"/>
      <c r="MO182" s="151"/>
      <c r="MP182" s="151"/>
      <c r="MQ182" s="151"/>
      <c r="MR182" s="151"/>
      <c r="MS182" s="151"/>
      <c r="MT182" s="151"/>
      <c r="MU182" s="151"/>
      <c r="MV182" s="151"/>
      <c r="MW182" s="151"/>
      <c r="MX182" s="151"/>
      <c r="MY182" s="151"/>
      <c r="MZ182" s="151"/>
      <c r="NA182" s="151"/>
      <c r="NB182" s="151"/>
      <c r="NC182" s="151"/>
      <c r="ND182" s="151"/>
      <c r="NE182" s="151"/>
      <c r="NF182" s="151"/>
      <c r="NG182" s="151"/>
      <c r="NH182" s="151"/>
      <c r="NI182" s="151"/>
      <c r="NJ182" s="151"/>
      <c r="NK182" s="151"/>
      <c r="NL182" s="151"/>
      <c r="NM182" s="151"/>
      <c r="NN182" s="151"/>
      <c r="NO182" s="151"/>
      <c r="NP182" s="151"/>
      <c r="NQ182" s="151"/>
      <c r="NR182" s="151"/>
      <c r="NS182" s="151"/>
      <c r="NT182" s="151"/>
      <c r="NU182" s="151"/>
      <c r="NV182" s="151"/>
      <c r="NW182" s="151"/>
      <c r="NX182" s="151"/>
      <c r="NY182" s="151"/>
      <c r="NZ182" s="151"/>
      <c r="OA182" s="151"/>
      <c r="OB182" s="151"/>
      <c r="OC182" s="151"/>
      <c r="OD182" s="151"/>
      <c r="OE182" s="151"/>
      <c r="OF182" s="151"/>
      <c r="OG182" s="151"/>
      <c r="OH182" s="151"/>
      <c r="OI182" s="151"/>
      <c r="OJ182" s="151"/>
      <c r="OK182" s="151"/>
      <c r="OL182" s="151"/>
      <c r="OM182" s="151"/>
      <c r="ON182" s="151"/>
      <c r="OO182" s="151"/>
      <c r="OP182" s="151"/>
      <c r="OQ182" s="151"/>
      <c r="OR182" s="151"/>
      <c r="OS182" s="151"/>
      <c r="OT182" s="151"/>
      <c r="OU182" s="151"/>
      <c r="OV182" s="151"/>
      <c r="OW182" s="151"/>
      <c r="OX182" s="151"/>
      <c r="OY182" s="151"/>
      <c r="OZ182" s="151"/>
      <c r="PA182" s="151"/>
      <c r="PB182" s="151"/>
      <c r="PC182" s="151"/>
      <c r="PD182" s="151"/>
      <c r="PE182" s="151"/>
      <c r="PF182" s="151"/>
      <c r="PG182" s="151"/>
      <c r="PH182" s="151"/>
      <c r="PI182" s="151"/>
      <c r="PJ182" s="151"/>
      <c r="PK182" s="151"/>
      <c r="PL182" s="151"/>
      <c r="PM182" s="151"/>
      <c r="PN182" s="151"/>
      <c r="PO182" s="151"/>
      <c r="PP182" s="151"/>
      <c r="PQ182" s="151"/>
      <c r="PR182" s="151"/>
      <c r="PS182" s="151"/>
      <c r="PT182" s="151"/>
      <c r="PU182" s="151"/>
      <c r="PV182" s="151"/>
      <c r="PW182" s="151"/>
      <c r="PX182" s="151"/>
      <c r="PY182" s="151"/>
      <c r="PZ182" s="151"/>
      <c r="QA182" s="151"/>
    </row>
    <row r="183" spans="1:443" x14ac:dyDescent="0.25">
      <c r="B183" s="196"/>
      <c r="C183" s="196"/>
      <c r="D183" s="196"/>
      <c r="E183" s="196"/>
      <c r="F183" s="109">
        <f t="shared" si="2"/>
        <v>0</v>
      </c>
    </row>
    <row r="184" spans="1:443" x14ac:dyDescent="0.25">
      <c r="B184" s="131"/>
      <c r="C184" s="7" t="s">
        <v>153</v>
      </c>
      <c r="D184" s="144" t="s">
        <v>41</v>
      </c>
      <c r="E184" s="6" t="str">
        <f>IF(D184="", "Yes or No selection required", IF(AND(D174&lt;&gt;"Yes", D184="Yes"), "Additional providers need to be filled in sequentially. Enter provider details in above section.", ""))</f>
        <v/>
      </c>
      <c r="F184" s="109">
        <f t="shared" si="2"/>
        <v>0</v>
      </c>
    </row>
    <row r="185" spans="1:443" x14ac:dyDescent="0.25">
      <c r="B185" s="131"/>
      <c r="C185" s="132" t="s">
        <v>154</v>
      </c>
      <c r="D185" s="56" t="s">
        <v>161</v>
      </c>
      <c r="E185" s="105" t="str">
        <f>IF(AND(D184="No", D185=""), "", IF(D185="", "Select provider from list", IF(D184="No", "Delete value or change 'Is another domestic provider' response to 'Yes'", IF(D185="PROVIDER NOT LISTED", "", IF(COUNTIF(D186:D566, D185)+COUNTIF(D175:D184, D185)&gt;0, "Duplicate provider entry detected. Delete duplicate domestic provider", "")))))</f>
        <v/>
      </c>
      <c r="F185" s="109">
        <f>IF(F184=1, 0, IF(E185="", 0, 1))</f>
        <v>0</v>
      </c>
    </row>
    <row r="186" spans="1:443" x14ac:dyDescent="0.25">
      <c r="B186" s="131"/>
      <c r="C186" s="132" t="s">
        <v>156</v>
      </c>
      <c r="D186" s="59"/>
      <c r="E186" s="105" t="str">
        <f>IF(AND(D184="No", D186=""), "",
    IF(D186="",
        IF(D185="PROVIDER NOT LISTED", "Manually enter provider name",
            IF(D185="", "Select provider from list", "")),
        IF(D184="No", "Delete value or change 'Is another domestic provider' response to 'Yes'",
            IF(AND(D185&lt;&gt;"PROVIDER NOT LISTED", D186&lt;&gt;""), "Delete value or choose PROVIDER NOT LISTED above",
                IF(D186="PROVIDER NOT LISTED", "",
                    IF(COUNTIF(D175:D566, D186)-1&gt;0, "Duplicate provider entry detected. Delete duplicate domestic provider", ""))))))</f>
        <v/>
      </c>
      <c r="F186" s="109">
        <f>IF(F184=1, 0, IF(E186="", 0, 1))</f>
        <v>0</v>
      </c>
    </row>
    <row r="187" spans="1:443" x14ac:dyDescent="0.25">
      <c r="B187" s="131"/>
      <c r="C187" s="132" t="s">
        <v>144</v>
      </c>
      <c r="D187" s="56">
        <v>69283</v>
      </c>
      <c r="E187" s="105" t="str">
        <f>IF(D184="No",IF(D187&lt;&gt;"","Delete value or change 'Is another domestic provider' response to 'Yes'",""),IF(D187="","No value entered",IF(NOT(ISNUMBER(D187)),"Value must be a number",IF(D187&lt;0,"Value cannot be negative",IF(D187&lt;&gt;ROUND(D187,0),"Value must be rounded to the whole dollar","")))))</f>
        <v/>
      </c>
      <c r="F187" s="109">
        <f>IF(F184=1, 0, IF(E187="", 0, 1))</f>
        <v>0</v>
      </c>
    </row>
    <row r="188" spans="1:443" x14ac:dyDescent="0.25">
      <c r="B188" s="131"/>
      <c r="C188" s="133" t="s">
        <v>157</v>
      </c>
      <c r="D188" s="134"/>
      <c r="E188" s="105"/>
      <c r="F188" s="109">
        <f>IF(F184=1, 0, IF(E188="", 0, 1))</f>
        <v>0</v>
      </c>
    </row>
    <row r="189" spans="1:443" x14ac:dyDescent="0.25">
      <c r="B189" s="131"/>
      <c r="C189" s="132" t="s">
        <v>158</v>
      </c>
      <c r="D189" s="56">
        <v>0</v>
      </c>
      <c r="E189" s="105" t="str">
        <f>IF(AND(D189&lt;&gt;"",$D$140="No"),"Entity did not participate in Panel. Please delete value or contact OLSC for assistance",IF(D184="No",IF(D189&lt;&gt;"","Delete value or change 'Is another domestic provider' response to 'Yes'",""),IF(D189="",IF($D$140="Yes","No value entered",""),IF(NOT(ISNUMBER(D189)),"Value must be a number",IF(D189&lt;0,"Value cannot be negative",IF(D189&lt;&gt;ROUND(D189,0),"Value must be rounded to the whole dollar",""))))))</f>
        <v/>
      </c>
      <c r="F189" s="109">
        <f>IF(F184=1, 0, IF(E189="", 0, 1))</f>
        <v>0</v>
      </c>
    </row>
    <row r="190" spans="1:443" x14ac:dyDescent="0.25">
      <c r="B190" s="131"/>
      <c r="C190" s="132" t="s">
        <v>159</v>
      </c>
      <c r="D190" s="56">
        <v>0</v>
      </c>
      <c r="E190" s="105" t="str">
        <f>IF(AND(D190&lt;&gt;"",$D$140="No"),"Entity did not participate in Panel. Please delete value or contact OLSC for assistance",IF(D184="No",IF(D190&lt;&gt;"","Delete value or change 'Is another domestic provider' response to 'Yes'",""),IF(D190="",IF($D$140="Yes","No value entered",""),IF(NOT(ISNUMBER(D190)),"Value must be a number",IF(D190&lt;0,"Value cannot be negative",IF(D190&lt;&gt;ROUND(D190,0),"Value must be rounded to the whole dollar",""))))))</f>
        <v/>
      </c>
      <c r="F190" s="109">
        <f>IF(F184=1, 0, IF(E190="", 0, 1))</f>
        <v>0</v>
      </c>
    </row>
    <row r="191" spans="1:443" x14ac:dyDescent="0.25">
      <c r="B191" s="131"/>
      <c r="C191" s="203"/>
      <c r="D191" s="203"/>
      <c r="E191" s="203"/>
      <c r="F191" s="109">
        <f>IF(E191="", 0, 1)</f>
        <v>0</v>
      </c>
    </row>
    <row r="192" spans="1:443" s="154" customFormat="1" x14ac:dyDescent="0.3">
      <c r="A192" s="151"/>
      <c r="B192" s="152"/>
      <c r="C192" s="198" t="s">
        <v>160</v>
      </c>
      <c r="D192" s="198"/>
      <c r="E192" s="198"/>
      <c r="F192" s="153">
        <f t="shared" si="2"/>
        <v>0</v>
      </c>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c r="AG192" s="151"/>
      <c r="AH192" s="151"/>
      <c r="AI192" s="151"/>
      <c r="AJ192" s="151"/>
      <c r="AK192" s="151"/>
      <c r="AL192" s="151"/>
      <c r="AM192" s="151"/>
      <c r="AN192" s="151"/>
      <c r="AO192" s="151"/>
      <c r="AP192" s="151"/>
      <c r="AQ192" s="151"/>
      <c r="AR192" s="151"/>
      <c r="AS192" s="151"/>
      <c r="AT192" s="151"/>
      <c r="AU192" s="151"/>
      <c r="AV192" s="151"/>
      <c r="AW192" s="151"/>
      <c r="AX192" s="151"/>
      <c r="AY192" s="151"/>
      <c r="AZ192" s="151"/>
      <c r="BA192" s="151"/>
      <c r="BB192" s="151"/>
      <c r="BC192" s="151"/>
      <c r="BD192" s="151"/>
      <c r="BE192" s="151"/>
      <c r="BF192" s="151"/>
      <c r="BG192" s="151"/>
      <c r="BH192" s="151"/>
      <c r="BI192" s="151"/>
      <c r="BJ192" s="151"/>
      <c r="BK192" s="151"/>
      <c r="BL192" s="151"/>
      <c r="BM192" s="151"/>
      <c r="BN192" s="151"/>
      <c r="BO192" s="151"/>
      <c r="BP192" s="151"/>
      <c r="BQ192" s="151"/>
      <c r="BR192" s="151"/>
      <c r="BS192" s="151"/>
      <c r="BT192" s="151"/>
      <c r="BU192" s="151"/>
      <c r="BV192" s="151"/>
      <c r="BW192" s="151"/>
      <c r="BX192" s="151"/>
      <c r="BY192" s="151"/>
      <c r="BZ192" s="151"/>
      <c r="CA192" s="151"/>
      <c r="CB192" s="151"/>
      <c r="CC192" s="151"/>
      <c r="CD192" s="151"/>
      <c r="CE192" s="151"/>
      <c r="CF192" s="151"/>
      <c r="CG192" s="151"/>
      <c r="CH192" s="151"/>
      <c r="CI192" s="151"/>
      <c r="CJ192" s="151"/>
      <c r="CK192" s="151"/>
      <c r="CL192" s="151"/>
      <c r="CM192" s="151"/>
      <c r="CN192" s="151"/>
      <c r="CO192" s="151"/>
      <c r="CP192" s="151"/>
      <c r="CQ192" s="151"/>
      <c r="CR192" s="151"/>
      <c r="CS192" s="151"/>
      <c r="CT192" s="151"/>
      <c r="CU192" s="151"/>
      <c r="CV192" s="151"/>
      <c r="CW192" s="151"/>
      <c r="CX192" s="151"/>
      <c r="CY192" s="151"/>
      <c r="CZ192" s="151"/>
      <c r="DA192" s="151"/>
      <c r="DB192" s="151"/>
      <c r="DC192" s="151"/>
      <c r="DD192" s="151"/>
      <c r="DE192" s="151"/>
      <c r="DF192" s="151"/>
      <c r="DG192" s="151"/>
      <c r="DH192" s="151"/>
      <c r="DI192" s="151"/>
      <c r="DJ192" s="151"/>
      <c r="DK192" s="151"/>
      <c r="DL192" s="151"/>
      <c r="DM192" s="151"/>
      <c r="DN192" s="151"/>
      <c r="DO192" s="151"/>
      <c r="DP192" s="151"/>
      <c r="DQ192" s="151"/>
      <c r="DR192" s="151"/>
      <c r="DS192" s="151"/>
      <c r="DT192" s="151"/>
      <c r="DU192" s="151"/>
      <c r="DV192" s="151"/>
      <c r="DW192" s="151"/>
      <c r="DX192" s="151"/>
      <c r="DY192" s="151"/>
      <c r="DZ192" s="151"/>
      <c r="EA192" s="151"/>
      <c r="EB192" s="151"/>
      <c r="EC192" s="151"/>
      <c r="ED192" s="151"/>
      <c r="EE192" s="151"/>
      <c r="EF192" s="151"/>
      <c r="EG192" s="151"/>
      <c r="EH192" s="151"/>
      <c r="EI192" s="151"/>
      <c r="EJ192" s="151"/>
      <c r="EK192" s="151"/>
      <c r="EL192" s="151"/>
      <c r="EM192" s="151"/>
      <c r="EN192" s="151"/>
      <c r="EO192" s="151"/>
      <c r="EP192" s="151"/>
      <c r="EQ192" s="151"/>
      <c r="ER192" s="151"/>
      <c r="ES192" s="151"/>
      <c r="ET192" s="151"/>
      <c r="EU192" s="151"/>
      <c r="EV192" s="151"/>
      <c r="EW192" s="151"/>
      <c r="EX192" s="151"/>
      <c r="EY192" s="151"/>
      <c r="EZ192" s="151"/>
      <c r="FA192" s="151"/>
      <c r="FB192" s="151"/>
      <c r="FC192" s="151"/>
      <c r="FD192" s="151"/>
      <c r="FE192" s="151"/>
      <c r="FF192" s="151"/>
      <c r="FG192" s="151"/>
      <c r="FH192" s="151"/>
      <c r="FI192" s="151"/>
      <c r="FJ192" s="151"/>
      <c r="FK192" s="151"/>
      <c r="FL192" s="151"/>
      <c r="FM192" s="151"/>
      <c r="FN192" s="151"/>
      <c r="FO192" s="151"/>
      <c r="FP192" s="151"/>
      <c r="FQ192" s="151"/>
      <c r="FR192" s="151"/>
      <c r="FS192" s="151"/>
      <c r="FT192" s="151"/>
      <c r="FU192" s="151"/>
      <c r="FV192" s="151"/>
      <c r="FW192" s="151"/>
      <c r="FX192" s="151"/>
      <c r="FY192" s="151"/>
      <c r="FZ192" s="151"/>
      <c r="GA192" s="151"/>
      <c r="GB192" s="151"/>
      <c r="GC192" s="151"/>
      <c r="GD192" s="151"/>
      <c r="GE192" s="151"/>
      <c r="GF192" s="151"/>
      <c r="GG192" s="151"/>
      <c r="GH192" s="151"/>
      <c r="GI192" s="151"/>
      <c r="GJ192" s="151"/>
      <c r="GK192" s="151"/>
      <c r="GL192" s="151"/>
      <c r="GM192" s="151"/>
      <c r="GN192" s="151"/>
      <c r="GO192" s="151"/>
      <c r="GP192" s="151"/>
      <c r="GQ192" s="151"/>
      <c r="GR192" s="151"/>
      <c r="GS192" s="151"/>
      <c r="GT192" s="151"/>
      <c r="GU192" s="151"/>
      <c r="GV192" s="151"/>
      <c r="GW192" s="151"/>
      <c r="GX192" s="151"/>
      <c r="GY192" s="151"/>
      <c r="GZ192" s="151"/>
      <c r="HA192" s="151"/>
      <c r="HB192" s="151"/>
      <c r="HC192" s="151"/>
      <c r="HD192" s="151"/>
      <c r="HE192" s="151"/>
      <c r="HF192" s="151"/>
      <c r="HG192" s="151"/>
      <c r="HH192" s="151"/>
      <c r="HI192" s="151"/>
      <c r="HJ192" s="151"/>
      <c r="HK192" s="151"/>
      <c r="HL192" s="151"/>
      <c r="HM192" s="151"/>
      <c r="HN192" s="151"/>
      <c r="HO192" s="151"/>
      <c r="HP192" s="151"/>
      <c r="HQ192" s="151"/>
      <c r="HR192" s="151"/>
      <c r="HS192" s="151"/>
      <c r="HT192" s="151"/>
      <c r="HU192" s="151"/>
      <c r="HV192" s="151"/>
      <c r="HW192" s="151"/>
      <c r="HX192" s="151"/>
      <c r="HY192" s="151"/>
      <c r="HZ192" s="151"/>
      <c r="IA192" s="151"/>
      <c r="IB192" s="151"/>
      <c r="IC192" s="151"/>
      <c r="ID192" s="151"/>
      <c r="IE192" s="151"/>
      <c r="IF192" s="151"/>
      <c r="IG192" s="151"/>
      <c r="IH192" s="151"/>
      <c r="II192" s="151"/>
      <c r="IJ192" s="151"/>
      <c r="IK192" s="151"/>
      <c r="IL192" s="151"/>
      <c r="IM192" s="151"/>
      <c r="IN192" s="151"/>
      <c r="IO192" s="151"/>
      <c r="IP192" s="151"/>
      <c r="IQ192" s="151"/>
      <c r="IR192" s="151"/>
      <c r="IS192" s="151"/>
      <c r="IT192" s="151"/>
      <c r="IU192" s="151"/>
      <c r="IV192" s="151"/>
      <c r="IW192" s="151"/>
      <c r="IX192" s="151"/>
      <c r="IY192" s="151"/>
      <c r="IZ192" s="151"/>
      <c r="JA192" s="151"/>
      <c r="JB192" s="151"/>
      <c r="JC192" s="151"/>
      <c r="JD192" s="151"/>
      <c r="JE192" s="151"/>
      <c r="JF192" s="151"/>
      <c r="JG192" s="151"/>
      <c r="JH192" s="151"/>
      <c r="JI192" s="151"/>
      <c r="JJ192" s="151"/>
      <c r="JK192" s="151"/>
      <c r="JL192" s="151"/>
      <c r="JM192" s="151"/>
      <c r="JN192" s="151"/>
      <c r="JO192" s="151"/>
      <c r="JP192" s="151"/>
      <c r="JQ192" s="151"/>
      <c r="JR192" s="151"/>
      <c r="JS192" s="151"/>
      <c r="JT192" s="151"/>
      <c r="JU192" s="151"/>
      <c r="JV192" s="151"/>
      <c r="JW192" s="151"/>
      <c r="JX192" s="151"/>
      <c r="JY192" s="151"/>
      <c r="JZ192" s="151"/>
      <c r="KA192" s="151"/>
      <c r="KB192" s="151"/>
      <c r="KC192" s="151"/>
      <c r="KD192" s="151"/>
      <c r="KE192" s="151"/>
      <c r="KF192" s="151"/>
      <c r="KG192" s="151"/>
      <c r="KH192" s="151"/>
      <c r="KI192" s="151"/>
      <c r="KJ192" s="151"/>
      <c r="KK192" s="151"/>
      <c r="KL192" s="151"/>
      <c r="KM192" s="151"/>
      <c r="KN192" s="151"/>
      <c r="KO192" s="151"/>
      <c r="KP192" s="151"/>
      <c r="KQ192" s="151"/>
      <c r="KR192" s="151"/>
      <c r="KS192" s="151"/>
      <c r="KT192" s="151"/>
      <c r="KU192" s="151"/>
      <c r="KV192" s="151"/>
      <c r="KW192" s="151"/>
      <c r="KX192" s="151"/>
      <c r="KY192" s="151"/>
      <c r="KZ192" s="151"/>
      <c r="LA192" s="151"/>
      <c r="LB192" s="151"/>
      <c r="LC192" s="151"/>
      <c r="LD192" s="151"/>
      <c r="LE192" s="151"/>
      <c r="LF192" s="151"/>
      <c r="LG192" s="151"/>
      <c r="LH192" s="151"/>
      <c r="LI192" s="151"/>
      <c r="LJ192" s="151"/>
      <c r="LK192" s="151"/>
      <c r="LL192" s="151"/>
      <c r="LM192" s="151"/>
      <c r="LN192" s="151"/>
      <c r="LO192" s="151"/>
      <c r="LP192" s="151"/>
      <c r="LQ192" s="151"/>
      <c r="LR192" s="151"/>
      <c r="LS192" s="151"/>
      <c r="LT192" s="151"/>
      <c r="LU192" s="151"/>
      <c r="LV192" s="151"/>
      <c r="LW192" s="151"/>
      <c r="LX192" s="151"/>
      <c r="LY192" s="151"/>
      <c r="LZ192" s="151"/>
      <c r="MA192" s="151"/>
      <c r="MB192" s="151"/>
      <c r="MC192" s="151"/>
      <c r="MD192" s="151"/>
      <c r="ME192" s="151"/>
      <c r="MF192" s="151"/>
      <c r="MG192" s="151"/>
      <c r="MH192" s="151"/>
      <c r="MI192" s="151"/>
      <c r="MJ192" s="151"/>
      <c r="MK192" s="151"/>
      <c r="ML192" s="151"/>
      <c r="MM192" s="151"/>
      <c r="MN192" s="151"/>
      <c r="MO192" s="151"/>
      <c r="MP192" s="151"/>
      <c r="MQ192" s="151"/>
      <c r="MR192" s="151"/>
      <c r="MS192" s="151"/>
      <c r="MT192" s="151"/>
      <c r="MU192" s="151"/>
      <c r="MV192" s="151"/>
      <c r="MW192" s="151"/>
      <c r="MX192" s="151"/>
      <c r="MY192" s="151"/>
      <c r="MZ192" s="151"/>
      <c r="NA192" s="151"/>
      <c r="NB192" s="151"/>
      <c r="NC192" s="151"/>
      <c r="ND192" s="151"/>
      <c r="NE192" s="151"/>
      <c r="NF192" s="151"/>
      <c r="NG192" s="151"/>
      <c r="NH192" s="151"/>
      <c r="NI192" s="151"/>
      <c r="NJ192" s="151"/>
      <c r="NK192" s="151"/>
      <c r="NL192" s="151"/>
      <c r="NM192" s="151"/>
      <c r="NN192" s="151"/>
      <c r="NO192" s="151"/>
      <c r="NP192" s="151"/>
      <c r="NQ192" s="151"/>
      <c r="NR192" s="151"/>
      <c r="NS192" s="151"/>
      <c r="NT192" s="151"/>
      <c r="NU192" s="151"/>
      <c r="NV192" s="151"/>
      <c r="NW192" s="151"/>
      <c r="NX192" s="151"/>
      <c r="NY192" s="151"/>
      <c r="NZ192" s="151"/>
      <c r="OA192" s="151"/>
      <c r="OB192" s="151"/>
      <c r="OC192" s="151"/>
      <c r="OD192" s="151"/>
      <c r="OE192" s="151"/>
      <c r="OF192" s="151"/>
      <c r="OG192" s="151"/>
      <c r="OH192" s="151"/>
      <c r="OI192" s="151"/>
      <c r="OJ192" s="151"/>
      <c r="OK192" s="151"/>
      <c r="OL192" s="151"/>
      <c r="OM192" s="151"/>
      <c r="ON192" s="151"/>
      <c r="OO192" s="151"/>
      <c r="OP192" s="151"/>
      <c r="OQ192" s="151"/>
      <c r="OR192" s="151"/>
      <c r="OS192" s="151"/>
      <c r="OT192" s="151"/>
      <c r="OU192" s="151"/>
      <c r="OV192" s="151"/>
      <c r="OW192" s="151"/>
      <c r="OX192" s="151"/>
      <c r="OY192" s="151"/>
      <c r="OZ192" s="151"/>
      <c r="PA192" s="151"/>
      <c r="PB192" s="151"/>
      <c r="PC192" s="151"/>
      <c r="PD192" s="151"/>
      <c r="PE192" s="151"/>
      <c r="PF192" s="151"/>
      <c r="PG192" s="151"/>
      <c r="PH192" s="151"/>
      <c r="PI192" s="151"/>
      <c r="PJ192" s="151"/>
      <c r="PK192" s="151"/>
      <c r="PL192" s="151"/>
      <c r="PM192" s="151"/>
      <c r="PN192" s="151"/>
      <c r="PO192" s="151"/>
      <c r="PP192" s="151"/>
      <c r="PQ192" s="151"/>
      <c r="PR192" s="151"/>
      <c r="PS192" s="151"/>
      <c r="PT192" s="151"/>
      <c r="PU192" s="151"/>
      <c r="PV192" s="151"/>
      <c r="PW192" s="151"/>
      <c r="PX192" s="151"/>
      <c r="PY192" s="151"/>
      <c r="PZ192" s="151"/>
      <c r="QA192" s="151"/>
    </row>
    <row r="193" spans="1:443" x14ac:dyDescent="0.25">
      <c r="B193" s="196"/>
      <c r="C193" s="196"/>
      <c r="D193" s="196"/>
      <c r="E193" s="196"/>
      <c r="F193" s="109"/>
    </row>
    <row r="194" spans="1:443" x14ac:dyDescent="0.25">
      <c r="B194" s="131"/>
      <c r="C194" s="7" t="s">
        <v>153</v>
      </c>
      <c r="D194" s="144" t="s">
        <v>41</v>
      </c>
      <c r="E194" s="6" t="str">
        <f>IF(D194="", "Yes or No selection required", IF(AND(D184&lt;&gt;"Yes", D194="Yes"), "Additional providers need to be filled in sequentially. Enter provider details in above section.", ""))</f>
        <v/>
      </c>
      <c r="F194" s="109">
        <f t="shared" ref="F194" si="3">IF(E194="", 0, 1)</f>
        <v>0</v>
      </c>
    </row>
    <row r="195" spans="1:443" x14ac:dyDescent="0.25">
      <c r="B195" s="131"/>
      <c r="C195" s="132" t="s">
        <v>154</v>
      </c>
      <c r="D195" s="56" t="s">
        <v>162</v>
      </c>
      <c r="E195" s="105" t="str">
        <f>IF(AND(D194="No", D195=""), "", IF(D195="", "Select provider from list", IF(D194="No", "Delete value or change 'Is another domestic provider' response to 'Yes'", IF(D195="PROVIDER NOT LISTED", "", IF(COUNTIF(D196:D566, D195)+COUNTIF(D175:D194, D195)&gt;0, "Duplicate provider entry detected. Delete duplicate domestic provider", "")))))</f>
        <v/>
      </c>
      <c r="F195" s="109">
        <f>IF(F194=1, 0, IF(E195="", 0, 1))</f>
        <v>0</v>
      </c>
    </row>
    <row r="196" spans="1:443" x14ac:dyDescent="0.25">
      <c r="B196" s="131"/>
      <c r="C196" s="132" t="s">
        <v>156</v>
      </c>
      <c r="D196" s="59"/>
      <c r="E196" s="105" t="str">
        <f>IF(AND(D194="No", D196=""), "",
    IF(D196="",
        IF(D195="PROVIDER NOT LISTED", "Manually enter provider name",
            IF(D195="", "Select provider from list", "")),
        IF(D194="No", "Delete value or change 'Is another domestic provider' response to 'Yes'",
            IF(AND(D195&lt;&gt;"PROVIDER NOT LISTED", D196&lt;&gt;""), "Delete value or choose PROVIDER NOT LISTED above",
                IF(D196="PROVIDER NOT LISTED", "",
                    IF(COUNTIF(D175:D566, D196)-1&gt;0, "Duplicate provider entry detected. Delete duplicate domestic provider", ""))))))</f>
        <v/>
      </c>
      <c r="F196" s="109">
        <f>IF(F194=1, 0, IF(E196="", 0, 1))</f>
        <v>0</v>
      </c>
    </row>
    <row r="197" spans="1:443" x14ac:dyDescent="0.25">
      <c r="B197" s="131"/>
      <c r="C197" s="132" t="s">
        <v>144</v>
      </c>
      <c r="D197" s="56">
        <v>632474</v>
      </c>
      <c r="E197" s="105" t="str">
        <f>IF(D194="No",IF(D197&lt;&gt;"","Delete value or change 'Is another domestic provider' response to 'Yes'",""),IF(D197="","No value entered",IF(NOT(ISNUMBER(D197)),"Value must be a number",IF(D197&lt;0,"Value cannot be negative",IF(D197&lt;&gt;ROUND(D197,0),"Value must be rounded to the whole dollar","")))))</f>
        <v/>
      </c>
      <c r="F197" s="109">
        <f>IF(F194=1, 0, IF(E197="", 0, 1))</f>
        <v>0</v>
      </c>
    </row>
    <row r="198" spans="1:443" x14ac:dyDescent="0.25">
      <c r="B198" s="131"/>
      <c r="C198" s="133" t="s">
        <v>157</v>
      </c>
      <c r="D198" s="134"/>
      <c r="E198" s="105"/>
      <c r="F198" s="109">
        <f>IF(F194=1, 0, IF(E198="", 0, 1))</f>
        <v>0</v>
      </c>
    </row>
    <row r="199" spans="1:443" x14ac:dyDescent="0.25">
      <c r="B199" s="131"/>
      <c r="C199" s="132" t="s">
        <v>158</v>
      </c>
      <c r="D199" s="56">
        <v>0</v>
      </c>
      <c r="E199" s="105" t="str">
        <f>IF(AND(D199&lt;&gt;"",$D$140="No"),"Entity did not participate in Panel. Please delete value or contact OLSC for assistance",IF(D194="No",IF(D199&lt;&gt;"","Delete value or change 'Is another domestic provider' response to 'Yes'",""),IF(D199="",IF($D$140="Yes","No value entered",""),IF(NOT(ISNUMBER(D199)),"Value must be a number",IF(D199&lt;0,"Value cannot be negative",IF(D199&lt;&gt;ROUND(D199,0),"Value must be rounded to the whole dollar",""))))))</f>
        <v/>
      </c>
      <c r="F199" s="109">
        <f>IF(F194=1, 0, IF(E199="", 0, 1))</f>
        <v>0</v>
      </c>
    </row>
    <row r="200" spans="1:443" x14ac:dyDescent="0.25">
      <c r="B200" s="131"/>
      <c r="C200" s="132" t="s">
        <v>159</v>
      </c>
      <c r="D200" s="56">
        <v>0</v>
      </c>
      <c r="E200" s="105" t="str">
        <f>IF(AND(D200&lt;&gt;"",$D$140="No"),"Entity did not participate in Panel. Please delete value or contact OLSC for assistance",IF(D194="No",IF(D200&lt;&gt;"","Delete value or change 'Is another domestic provider' response to 'Yes'",""),IF(D200="",IF($D$140="Yes","No value entered",""),IF(NOT(ISNUMBER(D200)),"Value must be a number",IF(D200&lt;0,"Value cannot be negative",IF(D200&lt;&gt;ROUND(D200,0),"Value must be rounded to the whole dollar",""))))))</f>
        <v/>
      </c>
      <c r="F200" s="109">
        <f>IF(F194=1, 0, IF(E200="", 0, 1))</f>
        <v>0</v>
      </c>
    </row>
    <row r="201" spans="1:443" x14ac:dyDescent="0.25">
      <c r="B201" s="131"/>
      <c r="C201" s="203"/>
      <c r="D201" s="203"/>
      <c r="E201" s="203"/>
      <c r="F201" s="109">
        <f>IF(E201="", 0, 1)</f>
        <v>0</v>
      </c>
    </row>
    <row r="202" spans="1:443" s="154" customFormat="1" x14ac:dyDescent="0.3">
      <c r="A202" s="151"/>
      <c r="B202" s="152"/>
      <c r="C202" s="198" t="s">
        <v>160</v>
      </c>
      <c r="D202" s="198"/>
      <c r="E202" s="198"/>
      <c r="F202" s="153">
        <f t="shared" ref="F202" si="4">IF(E202="", 0, 1)</f>
        <v>0</v>
      </c>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c r="AK202" s="151"/>
      <c r="AL202" s="151"/>
      <c r="AM202" s="151"/>
      <c r="AN202" s="151"/>
      <c r="AO202" s="151"/>
      <c r="AP202" s="151"/>
      <c r="AQ202" s="151"/>
      <c r="AR202" s="151"/>
      <c r="AS202" s="151"/>
      <c r="AT202" s="151"/>
      <c r="AU202" s="151"/>
      <c r="AV202" s="151"/>
      <c r="AW202" s="151"/>
      <c r="AX202" s="151"/>
      <c r="AY202" s="151"/>
      <c r="AZ202" s="151"/>
      <c r="BA202" s="151"/>
      <c r="BB202" s="151"/>
      <c r="BC202" s="151"/>
      <c r="BD202" s="151"/>
      <c r="BE202" s="151"/>
      <c r="BF202" s="151"/>
      <c r="BG202" s="151"/>
      <c r="BH202" s="151"/>
      <c r="BI202" s="151"/>
      <c r="BJ202" s="151"/>
      <c r="BK202" s="151"/>
      <c r="BL202" s="151"/>
      <c r="BM202" s="151"/>
      <c r="BN202" s="151"/>
      <c r="BO202" s="151"/>
      <c r="BP202" s="151"/>
      <c r="BQ202" s="151"/>
      <c r="BR202" s="151"/>
      <c r="BS202" s="151"/>
      <c r="BT202" s="151"/>
      <c r="BU202" s="151"/>
      <c r="BV202" s="151"/>
      <c r="BW202" s="151"/>
      <c r="BX202" s="151"/>
      <c r="BY202" s="151"/>
      <c r="BZ202" s="151"/>
      <c r="CA202" s="151"/>
      <c r="CB202" s="151"/>
      <c r="CC202" s="151"/>
      <c r="CD202" s="151"/>
      <c r="CE202" s="151"/>
      <c r="CF202" s="151"/>
      <c r="CG202" s="151"/>
      <c r="CH202" s="151"/>
      <c r="CI202" s="151"/>
      <c r="CJ202" s="151"/>
      <c r="CK202" s="151"/>
      <c r="CL202" s="151"/>
      <c r="CM202" s="151"/>
      <c r="CN202" s="151"/>
      <c r="CO202" s="151"/>
      <c r="CP202" s="151"/>
      <c r="CQ202" s="151"/>
      <c r="CR202" s="151"/>
      <c r="CS202" s="151"/>
      <c r="CT202" s="151"/>
      <c r="CU202" s="151"/>
      <c r="CV202" s="151"/>
      <c r="CW202" s="151"/>
      <c r="CX202" s="151"/>
      <c r="CY202" s="151"/>
      <c r="CZ202" s="151"/>
      <c r="DA202" s="151"/>
      <c r="DB202" s="151"/>
      <c r="DC202" s="151"/>
      <c r="DD202" s="151"/>
      <c r="DE202" s="151"/>
      <c r="DF202" s="151"/>
      <c r="DG202" s="151"/>
      <c r="DH202" s="151"/>
      <c r="DI202" s="151"/>
      <c r="DJ202" s="151"/>
      <c r="DK202" s="151"/>
      <c r="DL202" s="151"/>
      <c r="DM202" s="151"/>
      <c r="DN202" s="151"/>
      <c r="DO202" s="151"/>
      <c r="DP202" s="151"/>
      <c r="DQ202" s="151"/>
      <c r="DR202" s="151"/>
      <c r="DS202" s="151"/>
      <c r="DT202" s="151"/>
      <c r="DU202" s="151"/>
      <c r="DV202" s="151"/>
      <c r="DW202" s="151"/>
      <c r="DX202" s="151"/>
      <c r="DY202" s="151"/>
      <c r="DZ202" s="151"/>
      <c r="EA202" s="151"/>
      <c r="EB202" s="151"/>
      <c r="EC202" s="151"/>
      <c r="ED202" s="151"/>
      <c r="EE202" s="151"/>
      <c r="EF202" s="151"/>
      <c r="EG202" s="151"/>
      <c r="EH202" s="151"/>
      <c r="EI202" s="151"/>
      <c r="EJ202" s="151"/>
      <c r="EK202" s="151"/>
      <c r="EL202" s="151"/>
      <c r="EM202" s="151"/>
      <c r="EN202" s="151"/>
      <c r="EO202" s="151"/>
      <c r="EP202" s="151"/>
      <c r="EQ202" s="151"/>
      <c r="ER202" s="151"/>
      <c r="ES202" s="151"/>
      <c r="ET202" s="151"/>
      <c r="EU202" s="151"/>
      <c r="EV202" s="151"/>
      <c r="EW202" s="151"/>
      <c r="EX202" s="151"/>
      <c r="EY202" s="151"/>
      <c r="EZ202" s="151"/>
      <c r="FA202" s="151"/>
      <c r="FB202" s="151"/>
      <c r="FC202" s="151"/>
      <c r="FD202" s="151"/>
      <c r="FE202" s="151"/>
      <c r="FF202" s="151"/>
      <c r="FG202" s="151"/>
      <c r="FH202" s="151"/>
      <c r="FI202" s="151"/>
      <c r="FJ202" s="151"/>
      <c r="FK202" s="151"/>
      <c r="FL202" s="151"/>
      <c r="FM202" s="151"/>
      <c r="FN202" s="151"/>
      <c r="FO202" s="151"/>
      <c r="FP202" s="151"/>
      <c r="FQ202" s="151"/>
      <c r="FR202" s="151"/>
      <c r="FS202" s="151"/>
      <c r="FT202" s="151"/>
      <c r="FU202" s="151"/>
      <c r="FV202" s="151"/>
      <c r="FW202" s="151"/>
      <c r="FX202" s="151"/>
      <c r="FY202" s="151"/>
      <c r="FZ202" s="151"/>
      <c r="GA202" s="151"/>
      <c r="GB202" s="151"/>
      <c r="GC202" s="151"/>
      <c r="GD202" s="151"/>
      <c r="GE202" s="151"/>
      <c r="GF202" s="151"/>
      <c r="GG202" s="151"/>
      <c r="GH202" s="151"/>
      <c r="GI202" s="151"/>
      <c r="GJ202" s="151"/>
      <c r="GK202" s="151"/>
      <c r="GL202" s="151"/>
      <c r="GM202" s="151"/>
      <c r="GN202" s="151"/>
      <c r="GO202" s="151"/>
      <c r="GP202" s="151"/>
      <c r="GQ202" s="151"/>
      <c r="GR202" s="151"/>
      <c r="GS202" s="151"/>
      <c r="GT202" s="151"/>
      <c r="GU202" s="151"/>
      <c r="GV202" s="151"/>
      <c r="GW202" s="151"/>
      <c r="GX202" s="151"/>
      <c r="GY202" s="151"/>
      <c r="GZ202" s="151"/>
      <c r="HA202" s="151"/>
      <c r="HB202" s="151"/>
      <c r="HC202" s="151"/>
      <c r="HD202" s="151"/>
      <c r="HE202" s="151"/>
      <c r="HF202" s="151"/>
      <c r="HG202" s="151"/>
      <c r="HH202" s="151"/>
      <c r="HI202" s="151"/>
      <c r="HJ202" s="151"/>
      <c r="HK202" s="151"/>
      <c r="HL202" s="151"/>
      <c r="HM202" s="151"/>
      <c r="HN202" s="151"/>
      <c r="HO202" s="151"/>
      <c r="HP202" s="151"/>
      <c r="HQ202" s="151"/>
      <c r="HR202" s="151"/>
      <c r="HS202" s="151"/>
      <c r="HT202" s="151"/>
      <c r="HU202" s="151"/>
      <c r="HV202" s="151"/>
      <c r="HW202" s="151"/>
      <c r="HX202" s="151"/>
      <c r="HY202" s="151"/>
      <c r="HZ202" s="151"/>
      <c r="IA202" s="151"/>
      <c r="IB202" s="151"/>
      <c r="IC202" s="151"/>
      <c r="ID202" s="151"/>
      <c r="IE202" s="151"/>
      <c r="IF202" s="151"/>
      <c r="IG202" s="151"/>
      <c r="IH202" s="151"/>
      <c r="II202" s="151"/>
      <c r="IJ202" s="151"/>
      <c r="IK202" s="151"/>
      <c r="IL202" s="151"/>
      <c r="IM202" s="151"/>
      <c r="IN202" s="151"/>
      <c r="IO202" s="151"/>
      <c r="IP202" s="151"/>
      <c r="IQ202" s="151"/>
      <c r="IR202" s="151"/>
      <c r="IS202" s="151"/>
      <c r="IT202" s="151"/>
      <c r="IU202" s="151"/>
      <c r="IV202" s="151"/>
      <c r="IW202" s="151"/>
      <c r="IX202" s="151"/>
      <c r="IY202" s="151"/>
      <c r="IZ202" s="151"/>
      <c r="JA202" s="151"/>
      <c r="JB202" s="151"/>
      <c r="JC202" s="151"/>
      <c r="JD202" s="151"/>
      <c r="JE202" s="151"/>
      <c r="JF202" s="151"/>
      <c r="JG202" s="151"/>
      <c r="JH202" s="151"/>
      <c r="JI202" s="151"/>
      <c r="JJ202" s="151"/>
      <c r="JK202" s="151"/>
      <c r="JL202" s="151"/>
      <c r="JM202" s="151"/>
      <c r="JN202" s="151"/>
      <c r="JO202" s="151"/>
      <c r="JP202" s="151"/>
      <c r="JQ202" s="151"/>
      <c r="JR202" s="151"/>
      <c r="JS202" s="151"/>
      <c r="JT202" s="151"/>
      <c r="JU202" s="151"/>
      <c r="JV202" s="151"/>
      <c r="JW202" s="151"/>
      <c r="JX202" s="151"/>
      <c r="JY202" s="151"/>
      <c r="JZ202" s="151"/>
      <c r="KA202" s="151"/>
      <c r="KB202" s="151"/>
      <c r="KC202" s="151"/>
      <c r="KD202" s="151"/>
      <c r="KE202" s="151"/>
      <c r="KF202" s="151"/>
      <c r="KG202" s="151"/>
      <c r="KH202" s="151"/>
      <c r="KI202" s="151"/>
      <c r="KJ202" s="151"/>
      <c r="KK202" s="151"/>
      <c r="KL202" s="151"/>
      <c r="KM202" s="151"/>
      <c r="KN202" s="151"/>
      <c r="KO202" s="151"/>
      <c r="KP202" s="151"/>
      <c r="KQ202" s="151"/>
      <c r="KR202" s="151"/>
      <c r="KS202" s="151"/>
      <c r="KT202" s="151"/>
      <c r="KU202" s="151"/>
      <c r="KV202" s="151"/>
      <c r="KW202" s="151"/>
      <c r="KX202" s="151"/>
      <c r="KY202" s="151"/>
      <c r="KZ202" s="151"/>
      <c r="LA202" s="151"/>
      <c r="LB202" s="151"/>
      <c r="LC202" s="151"/>
      <c r="LD202" s="151"/>
      <c r="LE202" s="151"/>
      <c r="LF202" s="151"/>
      <c r="LG202" s="151"/>
      <c r="LH202" s="151"/>
      <c r="LI202" s="151"/>
      <c r="LJ202" s="151"/>
      <c r="LK202" s="151"/>
      <c r="LL202" s="151"/>
      <c r="LM202" s="151"/>
      <c r="LN202" s="151"/>
      <c r="LO202" s="151"/>
      <c r="LP202" s="151"/>
      <c r="LQ202" s="151"/>
      <c r="LR202" s="151"/>
      <c r="LS202" s="151"/>
      <c r="LT202" s="151"/>
      <c r="LU202" s="151"/>
      <c r="LV202" s="151"/>
      <c r="LW202" s="151"/>
      <c r="LX202" s="151"/>
      <c r="LY202" s="151"/>
      <c r="LZ202" s="151"/>
      <c r="MA202" s="151"/>
      <c r="MB202" s="151"/>
      <c r="MC202" s="151"/>
      <c r="MD202" s="151"/>
      <c r="ME202" s="151"/>
      <c r="MF202" s="151"/>
      <c r="MG202" s="151"/>
      <c r="MH202" s="151"/>
      <c r="MI202" s="151"/>
      <c r="MJ202" s="151"/>
      <c r="MK202" s="151"/>
      <c r="ML202" s="151"/>
      <c r="MM202" s="151"/>
      <c r="MN202" s="151"/>
      <c r="MO202" s="151"/>
      <c r="MP202" s="151"/>
      <c r="MQ202" s="151"/>
      <c r="MR202" s="151"/>
      <c r="MS202" s="151"/>
      <c r="MT202" s="151"/>
      <c r="MU202" s="151"/>
      <c r="MV202" s="151"/>
      <c r="MW202" s="151"/>
      <c r="MX202" s="151"/>
      <c r="MY202" s="151"/>
      <c r="MZ202" s="151"/>
      <c r="NA202" s="151"/>
      <c r="NB202" s="151"/>
      <c r="NC202" s="151"/>
      <c r="ND202" s="151"/>
      <c r="NE202" s="151"/>
      <c r="NF202" s="151"/>
      <c r="NG202" s="151"/>
      <c r="NH202" s="151"/>
      <c r="NI202" s="151"/>
      <c r="NJ202" s="151"/>
      <c r="NK202" s="151"/>
      <c r="NL202" s="151"/>
      <c r="NM202" s="151"/>
      <c r="NN202" s="151"/>
      <c r="NO202" s="151"/>
      <c r="NP202" s="151"/>
      <c r="NQ202" s="151"/>
      <c r="NR202" s="151"/>
      <c r="NS202" s="151"/>
      <c r="NT202" s="151"/>
      <c r="NU202" s="151"/>
      <c r="NV202" s="151"/>
      <c r="NW202" s="151"/>
      <c r="NX202" s="151"/>
      <c r="NY202" s="151"/>
      <c r="NZ202" s="151"/>
      <c r="OA202" s="151"/>
      <c r="OB202" s="151"/>
      <c r="OC202" s="151"/>
      <c r="OD202" s="151"/>
      <c r="OE202" s="151"/>
      <c r="OF202" s="151"/>
      <c r="OG202" s="151"/>
      <c r="OH202" s="151"/>
      <c r="OI202" s="151"/>
      <c r="OJ202" s="151"/>
      <c r="OK202" s="151"/>
      <c r="OL202" s="151"/>
      <c r="OM202" s="151"/>
      <c r="ON202" s="151"/>
      <c r="OO202" s="151"/>
      <c r="OP202" s="151"/>
      <c r="OQ202" s="151"/>
      <c r="OR202" s="151"/>
      <c r="OS202" s="151"/>
      <c r="OT202" s="151"/>
      <c r="OU202" s="151"/>
      <c r="OV202" s="151"/>
      <c r="OW202" s="151"/>
      <c r="OX202" s="151"/>
      <c r="OY202" s="151"/>
      <c r="OZ202" s="151"/>
      <c r="PA202" s="151"/>
      <c r="PB202" s="151"/>
      <c r="PC202" s="151"/>
      <c r="PD202" s="151"/>
      <c r="PE202" s="151"/>
      <c r="PF202" s="151"/>
      <c r="PG202" s="151"/>
      <c r="PH202" s="151"/>
      <c r="PI202" s="151"/>
      <c r="PJ202" s="151"/>
      <c r="PK202" s="151"/>
      <c r="PL202" s="151"/>
      <c r="PM202" s="151"/>
      <c r="PN202" s="151"/>
      <c r="PO202" s="151"/>
      <c r="PP202" s="151"/>
      <c r="PQ202" s="151"/>
      <c r="PR202" s="151"/>
      <c r="PS202" s="151"/>
      <c r="PT202" s="151"/>
      <c r="PU202" s="151"/>
      <c r="PV202" s="151"/>
      <c r="PW202" s="151"/>
      <c r="PX202" s="151"/>
      <c r="PY202" s="151"/>
      <c r="PZ202" s="151"/>
      <c r="QA202" s="151"/>
    </row>
    <row r="203" spans="1:443" x14ac:dyDescent="0.25">
      <c r="B203" s="196"/>
      <c r="C203" s="196"/>
      <c r="D203" s="196"/>
      <c r="E203" s="196"/>
      <c r="F203" s="109"/>
    </row>
    <row r="204" spans="1:443" x14ac:dyDescent="0.25">
      <c r="B204" s="131"/>
      <c r="C204" s="7" t="s">
        <v>153</v>
      </c>
      <c r="D204" s="144" t="s">
        <v>163</v>
      </c>
      <c r="E204" s="6" t="str">
        <f>IF(D204="", "Yes or No selection required", IF(AND(D194&lt;&gt;"Yes", D204="Yes"), "Additional providers need to be filled in sequentially. Enter provider details in above section.", ""))</f>
        <v/>
      </c>
      <c r="F204" s="109">
        <f t="shared" ref="F204" si="5">IF(E204="", 0, 1)</f>
        <v>0</v>
      </c>
    </row>
    <row r="205" spans="1:443" x14ac:dyDescent="0.25">
      <c r="B205" s="131"/>
      <c r="C205" s="132" t="s">
        <v>154</v>
      </c>
      <c r="D205" s="56"/>
      <c r="E205" s="105" t="str">
        <f>IF(AND(D204="No", D205=""), "", IF(D205="", "Select provider from list", IF(D204="No", "Delete value or change 'Is another domestic provider' response to 'Yes'", IF(D205="PROVIDER NOT LISTED", "", IF(COUNTIF(D206:D566, D205)+COUNTIF(D175:D204, D205)&gt;0, "Duplicate provider entry detected. Delete duplicate domestic provider", "")))))</f>
        <v/>
      </c>
      <c r="F205" s="109">
        <f>IF(F204=1, 0, IF(E205="", 0, 1))</f>
        <v>0</v>
      </c>
    </row>
    <row r="206" spans="1:443" x14ac:dyDescent="0.25">
      <c r="B206" s="131"/>
      <c r="C206" s="132" t="s">
        <v>156</v>
      </c>
      <c r="D206" s="59"/>
      <c r="E206" s="105" t="str">
        <f>IF(AND(D204="No", D206=""), "",
    IF(D206="",
        IF(D205="PROVIDER NOT LISTED", "Manually enter provider name",
            IF(D205="", "Select provider from list", "")),
        IF(D204="No", "Delete value or change 'Is another domestic provider' response to 'Yes'",
            IF(AND(D205&lt;&gt;"PROVIDER NOT LISTED", D206&lt;&gt;""), "Delete value or choose PROVIDER NOT LISTED above",
                IF(D206="PROVIDER NOT LISTED", "",
                    IF(COUNTIF(D175:D566, D206)-1&gt;0, "Duplicate provider entry detected. Delete duplicate domestic provider", ""))))))</f>
        <v/>
      </c>
      <c r="F206" s="109">
        <f>IF(F204=1, 0, IF(E206="", 0, 1))</f>
        <v>0</v>
      </c>
    </row>
    <row r="207" spans="1:443" x14ac:dyDescent="0.25">
      <c r="B207" s="131"/>
      <c r="C207" s="132" t="s">
        <v>144</v>
      </c>
      <c r="D207" s="56"/>
      <c r="E207" s="105" t="str">
        <f>IF(D204="No",IF(D207&lt;&gt;"","Delete value or change 'Is another domestic provider' response to 'Yes'",""),IF(D207="","No value entered",IF(NOT(ISNUMBER(D207)),"Value must be a number",IF(D207&lt;0,"Value cannot be negative",IF(D207&lt;&gt;ROUND(D207,0),"Value must be rounded to the whole dollar","")))))</f>
        <v/>
      </c>
      <c r="F207" s="109">
        <f>IF(F204=1, 0, IF(E207="", 0, 1))</f>
        <v>0</v>
      </c>
    </row>
    <row r="208" spans="1:443" x14ac:dyDescent="0.25">
      <c r="B208" s="131"/>
      <c r="C208" s="133" t="s">
        <v>157</v>
      </c>
      <c r="D208" s="134"/>
      <c r="E208" s="105"/>
      <c r="F208" s="109">
        <f>IF(F204=1, 0, IF(E208="", 0, 1))</f>
        <v>0</v>
      </c>
    </row>
    <row r="209" spans="1:443" x14ac:dyDescent="0.25">
      <c r="B209" s="131"/>
      <c r="C209" s="132" t="s">
        <v>158</v>
      </c>
      <c r="D209" s="56"/>
      <c r="E209" s="105" t="str">
        <f>IF(AND(D209&lt;&gt;"",$D$140="No"),"Entity did not participate in Panel. Please delete value or contact OLSC for assistance",IF(D204="No",IF(D209&lt;&gt;"","Delete value or change 'Is another domestic provider' response to 'Yes'",""),IF(D209="",IF($D$140="Yes","No value entered",""),IF(NOT(ISNUMBER(D209)),"Value must be a number",IF(D209&lt;0,"Value cannot be negative",IF(D209&lt;&gt;ROUND(D209,0),"Value must be rounded to the whole dollar",""))))))</f>
        <v/>
      </c>
      <c r="F209" s="109">
        <f>IF(F204=1, 0, IF(E209="", 0, 1))</f>
        <v>0</v>
      </c>
    </row>
    <row r="210" spans="1:443" x14ac:dyDescent="0.25">
      <c r="B210" s="131"/>
      <c r="C210" s="132" t="s">
        <v>159</v>
      </c>
      <c r="D210" s="56"/>
      <c r="E210" s="105" t="str">
        <f>IF(AND(D210&lt;&gt;"",$D$140="No"),"Entity did not participate in Panel. Please delete value or contact OLSC for assistance",IF(D204="No",IF(D210&lt;&gt;"","Delete value or change 'Is another domestic provider' response to 'Yes'",""),IF(D210="",IF($D$140="Yes","No value entered",""),IF(NOT(ISNUMBER(D210)),"Value must be a number",IF(D210&lt;0,"Value cannot be negative",IF(D210&lt;&gt;ROUND(D210,0),"Value must be rounded to the whole dollar",""))))))</f>
        <v/>
      </c>
      <c r="F210" s="109">
        <f>IF(F204=1, 0, IF(E210="", 0, 1))</f>
        <v>0</v>
      </c>
    </row>
    <row r="211" spans="1:443" x14ac:dyDescent="0.25">
      <c r="B211" s="131"/>
      <c r="C211" s="203"/>
      <c r="D211" s="203"/>
      <c r="E211" s="203"/>
      <c r="F211" s="109">
        <f>IF(E211="", 0, 1)</f>
        <v>0</v>
      </c>
    </row>
    <row r="212" spans="1:443" s="154" customFormat="1" x14ac:dyDescent="0.3">
      <c r="A212" s="151"/>
      <c r="B212" s="152"/>
      <c r="C212" s="198" t="s">
        <v>160</v>
      </c>
      <c r="D212" s="198"/>
      <c r="E212" s="198"/>
      <c r="F212" s="153">
        <f t="shared" ref="F212" si="6">IF(E212="", 0, 1)</f>
        <v>0</v>
      </c>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c r="AH212" s="151"/>
      <c r="AI212" s="151"/>
      <c r="AJ212" s="151"/>
      <c r="AK212" s="151"/>
      <c r="AL212" s="151"/>
      <c r="AM212" s="151"/>
      <c r="AN212" s="151"/>
      <c r="AO212" s="151"/>
      <c r="AP212" s="151"/>
      <c r="AQ212" s="151"/>
      <c r="AR212" s="151"/>
      <c r="AS212" s="151"/>
      <c r="AT212" s="151"/>
      <c r="AU212" s="151"/>
      <c r="AV212" s="151"/>
      <c r="AW212" s="151"/>
      <c r="AX212" s="151"/>
      <c r="AY212" s="151"/>
      <c r="AZ212" s="151"/>
      <c r="BA212" s="151"/>
      <c r="BB212" s="151"/>
      <c r="BC212" s="151"/>
      <c r="BD212" s="151"/>
      <c r="BE212" s="151"/>
      <c r="BF212" s="151"/>
      <c r="BG212" s="151"/>
      <c r="BH212" s="151"/>
      <c r="BI212" s="151"/>
      <c r="BJ212" s="151"/>
      <c r="BK212" s="151"/>
      <c r="BL212" s="151"/>
      <c r="BM212" s="151"/>
      <c r="BN212" s="151"/>
      <c r="BO212" s="151"/>
      <c r="BP212" s="151"/>
      <c r="BQ212" s="151"/>
      <c r="BR212" s="151"/>
      <c r="BS212" s="151"/>
      <c r="BT212" s="151"/>
      <c r="BU212" s="151"/>
      <c r="BV212" s="151"/>
      <c r="BW212" s="151"/>
      <c r="BX212" s="151"/>
      <c r="BY212" s="151"/>
      <c r="BZ212" s="151"/>
      <c r="CA212" s="151"/>
      <c r="CB212" s="151"/>
      <c r="CC212" s="151"/>
      <c r="CD212" s="151"/>
      <c r="CE212" s="151"/>
      <c r="CF212" s="151"/>
      <c r="CG212" s="151"/>
      <c r="CH212" s="151"/>
      <c r="CI212" s="151"/>
      <c r="CJ212" s="151"/>
      <c r="CK212" s="151"/>
      <c r="CL212" s="151"/>
      <c r="CM212" s="151"/>
      <c r="CN212" s="151"/>
      <c r="CO212" s="151"/>
      <c r="CP212" s="151"/>
      <c r="CQ212" s="151"/>
      <c r="CR212" s="151"/>
      <c r="CS212" s="151"/>
      <c r="CT212" s="151"/>
      <c r="CU212" s="151"/>
      <c r="CV212" s="151"/>
      <c r="CW212" s="151"/>
      <c r="CX212" s="151"/>
      <c r="CY212" s="151"/>
      <c r="CZ212" s="151"/>
      <c r="DA212" s="151"/>
      <c r="DB212" s="151"/>
      <c r="DC212" s="151"/>
      <c r="DD212" s="151"/>
      <c r="DE212" s="151"/>
      <c r="DF212" s="151"/>
      <c r="DG212" s="151"/>
      <c r="DH212" s="151"/>
      <c r="DI212" s="151"/>
      <c r="DJ212" s="151"/>
      <c r="DK212" s="151"/>
      <c r="DL212" s="151"/>
      <c r="DM212" s="151"/>
      <c r="DN212" s="151"/>
      <c r="DO212" s="151"/>
      <c r="DP212" s="151"/>
      <c r="DQ212" s="151"/>
      <c r="DR212" s="151"/>
      <c r="DS212" s="151"/>
      <c r="DT212" s="151"/>
      <c r="DU212" s="151"/>
      <c r="DV212" s="151"/>
      <c r="DW212" s="151"/>
      <c r="DX212" s="151"/>
      <c r="DY212" s="151"/>
      <c r="DZ212" s="151"/>
      <c r="EA212" s="151"/>
      <c r="EB212" s="151"/>
      <c r="EC212" s="151"/>
      <c r="ED212" s="151"/>
      <c r="EE212" s="151"/>
      <c r="EF212" s="151"/>
      <c r="EG212" s="151"/>
      <c r="EH212" s="151"/>
      <c r="EI212" s="151"/>
      <c r="EJ212" s="151"/>
      <c r="EK212" s="151"/>
      <c r="EL212" s="151"/>
      <c r="EM212" s="151"/>
      <c r="EN212" s="151"/>
      <c r="EO212" s="151"/>
      <c r="EP212" s="151"/>
      <c r="EQ212" s="151"/>
      <c r="ER212" s="151"/>
      <c r="ES212" s="151"/>
      <c r="ET212" s="151"/>
      <c r="EU212" s="151"/>
      <c r="EV212" s="151"/>
      <c r="EW212" s="151"/>
      <c r="EX212" s="151"/>
      <c r="EY212" s="151"/>
      <c r="EZ212" s="151"/>
      <c r="FA212" s="151"/>
      <c r="FB212" s="151"/>
      <c r="FC212" s="151"/>
      <c r="FD212" s="151"/>
      <c r="FE212" s="151"/>
      <c r="FF212" s="151"/>
      <c r="FG212" s="151"/>
      <c r="FH212" s="151"/>
      <c r="FI212" s="151"/>
      <c r="FJ212" s="151"/>
      <c r="FK212" s="151"/>
      <c r="FL212" s="151"/>
      <c r="FM212" s="151"/>
      <c r="FN212" s="151"/>
      <c r="FO212" s="151"/>
      <c r="FP212" s="151"/>
      <c r="FQ212" s="151"/>
      <c r="FR212" s="151"/>
      <c r="FS212" s="151"/>
      <c r="FT212" s="151"/>
      <c r="FU212" s="151"/>
      <c r="FV212" s="151"/>
      <c r="FW212" s="151"/>
      <c r="FX212" s="151"/>
      <c r="FY212" s="151"/>
      <c r="FZ212" s="151"/>
      <c r="GA212" s="151"/>
      <c r="GB212" s="151"/>
      <c r="GC212" s="151"/>
      <c r="GD212" s="151"/>
      <c r="GE212" s="151"/>
      <c r="GF212" s="151"/>
      <c r="GG212" s="151"/>
      <c r="GH212" s="151"/>
      <c r="GI212" s="151"/>
      <c r="GJ212" s="151"/>
      <c r="GK212" s="151"/>
      <c r="GL212" s="151"/>
      <c r="GM212" s="151"/>
      <c r="GN212" s="151"/>
      <c r="GO212" s="151"/>
      <c r="GP212" s="151"/>
      <c r="GQ212" s="151"/>
      <c r="GR212" s="151"/>
      <c r="GS212" s="151"/>
      <c r="GT212" s="151"/>
      <c r="GU212" s="151"/>
      <c r="GV212" s="151"/>
      <c r="GW212" s="151"/>
      <c r="GX212" s="151"/>
      <c r="GY212" s="151"/>
      <c r="GZ212" s="151"/>
      <c r="HA212" s="151"/>
      <c r="HB212" s="151"/>
      <c r="HC212" s="151"/>
      <c r="HD212" s="151"/>
      <c r="HE212" s="151"/>
      <c r="HF212" s="151"/>
      <c r="HG212" s="151"/>
      <c r="HH212" s="151"/>
      <c r="HI212" s="151"/>
      <c r="HJ212" s="151"/>
      <c r="HK212" s="151"/>
      <c r="HL212" s="151"/>
      <c r="HM212" s="151"/>
      <c r="HN212" s="151"/>
      <c r="HO212" s="151"/>
      <c r="HP212" s="151"/>
      <c r="HQ212" s="151"/>
      <c r="HR212" s="151"/>
      <c r="HS212" s="151"/>
      <c r="HT212" s="151"/>
      <c r="HU212" s="151"/>
      <c r="HV212" s="151"/>
      <c r="HW212" s="151"/>
      <c r="HX212" s="151"/>
      <c r="HY212" s="151"/>
      <c r="HZ212" s="151"/>
      <c r="IA212" s="151"/>
      <c r="IB212" s="151"/>
      <c r="IC212" s="151"/>
      <c r="ID212" s="151"/>
      <c r="IE212" s="151"/>
      <c r="IF212" s="151"/>
      <c r="IG212" s="151"/>
      <c r="IH212" s="151"/>
      <c r="II212" s="151"/>
      <c r="IJ212" s="151"/>
      <c r="IK212" s="151"/>
      <c r="IL212" s="151"/>
      <c r="IM212" s="151"/>
      <c r="IN212" s="151"/>
      <c r="IO212" s="151"/>
      <c r="IP212" s="151"/>
      <c r="IQ212" s="151"/>
      <c r="IR212" s="151"/>
      <c r="IS212" s="151"/>
      <c r="IT212" s="151"/>
      <c r="IU212" s="151"/>
      <c r="IV212" s="151"/>
      <c r="IW212" s="151"/>
      <c r="IX212" s="151"/>
      <c r="IY212" s="151"/>
      <c r="IZ212" s="151"/>
      <c r="JA212" s="151"/>
      <c r="JB212" s="151"/>
      <c r="JC212" s="151"/>
      <c r="JD212" s="151"/>
      <c r="JE212" s="151"/>
      <c r="JF212" s="151"/>
      <c r="JG212" s="151"/>
      <c r="JH212" s="151"/>
      <c r="JI212" s="151"/>
      <c r="JJ212" s="151"/>
      <c r="JK212" s="151"/>
      <c r="JL212" s="151"/>
      <c r="JM212" s="151"/>
      <c r="JN212" s="151"/>
      <c r="JO212" s="151"/>
      <c r="JP212" s="151"/>
      <c r="JQ212" s="151"/>
      <c r="JR212" s="151"/>
      <c r="JS212" s="151"/>
      <c r="JT212" s="151"/>
      <c r="JU212" s="151"/>
      <c r="JV212" s="151"/>
      <c r="JW212" s="151"/>
      <c r="JX212" s="151"/>
      <c r="JY212" s="151"/>
      <c r="JZ212" s="151"/>
      <c r="KA212" s="151"/>
      <c r="KB212" s="151"/>
      <c r="KC212" s="151"/>
      <c r="KD212" s="151"/>
      <c r="KE212" s="151"/>
      <c r="KF212" s="151"/>
      <c r="KG212" s="151"/>
      <c r="KH212" s="151"/>
      <c r="KI212" s="151"/>
      <c r="KJ212" s="151"/>
      <c r="KK212" s="151"/>
      <c r="KL212" s="151"/>
      <c r="KM212" s="151"/>
      <c r="KN212" s="151"/>
      <c r="KO212" s="151"/>
      <c r="KP212" s="151"/>
      <c r="KQ212" s="151"/>
      <c r="KR212" s="151"/>
      <c r="KS212" s="151"/>
      <c r="KT212" s="151"/>
      <c r="KU212" s="151"/>
      <c r="KV212" s="151"/>
      <c r="KW212" s="151"/>
      <c r="KX212" s="151"/>
      <c r="KY212" s="151"/>
      <c r="KZ212" s="151"/>
      <c r="LA212" s="151"/>
      <c r="LB212" s="151"/>
      <c r="LC212" s="151"/>
      <c r="LD212" s="151"/>
      <c r="LE212" s="151"/>
      <c r="LF212" s="151"/>
      <c r="LG212" s="151"/>
      <c r="LH212" s="151"/>
      <c r="LI212" s="151"/>
      <c r="LJ212" s="151"/>
      <c r="LK212" s="151"/>
      <c r="LL212" s="151"/>
      <c r="LM212" s="151"/>
      <c r="LN212" s="151"/>
      <c r="LO212" s="151"/>
      <c r="LP212" s="151"/>
      <c r="LQ212" s="151"/>
      <c r="LR212" s="151"/>
      <c r="LS212" s="151"/>
      <c r="LT212" s="151"/>
      <c r="LU212" s="151"/>
      <c r="LV212" s="151"/>
      <c r="LW212" s="151"/>
      <c r="LX212" s="151"/>
      <c r="LY212" s="151"/>
      <c r="LZ212" s="151"/>
      <c r="MA212" s="151"/>
      <c r="MB212" s="151"/>
      <c r="MC212" s="151"/>
      <c r="MD212" s="151"/>
      <c r="ME212" s="151"/>
      <c r="MF212" s="151"/>
      <c r="MG212" s="151"/>
      <c r="MH212" s="151"/>
      <c r="MI212" s="151"/>
      <c r="MJ212" s="151"/>
      <c r="MK212" s="151"/>
      <c r="ML212" s="151"/>
      <c r="MM212" s="151"/>
      <c r="MN212" s="151"/>
      <c r="MO212" s="151"/>
      <c r="MP212" s="151"/>
      <c r="MQ212" s="151"/>
      <c r="MR212" s="151"/>
      <c r="MS212" s="151"/>
      <c r="MT212" s="151"/>
      <c r="MU212" s="151"/>
      <c r="MV212" s="151"/>
      <c r="MW212" s="151"/>
      <c r="MX212" s="151"/>
      <c r="MY212" s="151"/>
      <c r="MZ212" s="151"/>
      <c r="NA212" s="151"/>
      <c r="NB212" s="151"/>
      <c r="NC212" s="151"/>
      <c r="ND212" s="151"/>
      <c r="NE212" s="151"/>
      <c r="NF212" s="151"/>
      <c r="NG212" s="151"/>
      <c r="NH212" s="151"/>
      <c r="NI212" s="151"/>
      <c r="NJ212" s="151"/>
      <c r="NK212" s="151"/>
      <c r="NL212" s="151"/>
      <c r="NM212" s="151"/>
      <c r="NN212" s="151"/>
      <c r="NO212" s="151"/>
      <c r="NP212" s="151"/>
      <c r="NQ212" s="151"/>
      <c r="NR212" s="151"/>
      <c r="NS212" s="151"/>
      <c r="NT212" s="151"/>
      <c r="NU212" s="151"/>
      <c r="NV212" s="151"/>
      <c r="NW212" s="151"/>
      <c r="NX212" s="151"/>
      <c r="NY212" s="151"/>
      <c r="NZ212" s="151"/>
      <c r="OA212" s="151"/>
      <c r="OB212" s="151"/>
      <c r="OC212" s="151"/>
      <c r="OD212" s="151"/>
      <c r="OE212" s="151"/>
      <c r="OF212" s="151"/>
      <c r="OG212" s="151"/>
      <c r="OH212" s="151"/>
      <c r="OI212" s="151"/>
      <c r="OJ212" s="151"/>
      <c r="OK212" s="151"/>
      <c r="OL212" s="151"/>
      <c r="OM212" s="151"/>
      <c r="ON212" s="151"/>
      <c r="OO212" s="151"/>
      <c r="OP212" s="151"/>
      <c r="OQ212" s="151"/>
      <c r="OR212" s="151"/>
      <c r="OS212" s="151"/>
      <c r="OT212" s="151"/>
      <c r="OU212" s="151"/>
      <c r="OV212" s="151"/>
      <c r="OW212" s="151"/>
      <c r="OX212" s="151"/>
      <c r="OY212" s="151"/>
      <c r="OZ212" s="151"/>
      <c r="PA212" s="151"/>
      <c r="PB212" s="151"/>
      <c r="PC212" s="151"/>
      <c r="PD212" s="151"/>
      <c r="PE212" s="151"/>
      <c r="PF212" s="151"/>
      <c r="PG212" s="151"/>
      <c r="PH212" s="151"/>
      <c r="PI212" s="151"/>
      <c r="PJ212" s="151"/>
      <c r="PK212" s="151"/>
      <c r="PL212" s="151"/>
      <c r="PM212" s="151"/>
      <c r="PN212" s="151"/>
      <c r="PO212" s="151"/>
      <c r="PP212" s="151"/>
      <c r="PQ212" s="151"/>
      <c r="PR212" s="151"/>
      <c r="PS212" s="151"/>
      <c r="PT212" s="151"/>
      <c r="PU212" s="151"/>
      <c r="PV212" s="151"/>
      <c r="PW212" s="151"/>
      <c r="PX212" s="151"/>
      <c r="PY212" s="151"/>
      <c r="PZ212" s="151"/>
      <c r="QA212" s="151"/>
    </row>
    <row r="213" spans="1:443" x14ac:dyDescent="0.25">
      <c r="B213" s="196"/>
      <c r="C213" s="196"/>
      <c r="D213" s="196"/>
      <c r="E213" s="196"/>
      <c r="F213" s="109"/>
    </row>
    <row r="214" spans="1:443" x14ac:dyDescent="0.25">
      <c r="B214" s="131"/>
      <c r="C214" s="7" t="s">
        <v>153</v>
      </c>
      <c r="D214" s="144" t="s">
        <v>163</v>
      </c>
      <c r="E214" s="6" t="str">
        <f>IF(D214="", "Yes or No selection required", IF(AND(D204&lt;&gt;"Yes", D214="Yes"), "Additional providers need to be filled in sequentially. Enter provider details in above section.", ""))</f>
        <v/>
      </c>
      <c r="F214" s="109">
        <f t="shared" ref="F214" si="7">IF(E214="", 0, 1)</f>
        <v>0</v>
      </c>
    </row>
    <row r="215" spans="1:443" x14ac:dyDescent="0.25">
      <c r="B215" s="131"/>
      <c r="C215" s="132" t="s">
        <v>154</v>
      </c>
      <c r="D215" s="56"/>
      <c r="E215" s="105" t="str">
        <f>IF(AND(D214="No", D215=""), "", IF(D215="", "Select provider from list", IF(D214="No", "Delete value or change 'Is another domestic provider' response to 'Yes'", IF(D215="PROVIDER NOT LISTED", "", IF(COUNTIF(D216:D566, D215)+COUNTIF(D175:D214, D215)&gt;0, "Duplicate provider entry detected. Delete duplicate domestic provider", "")))))</f>
        <v/>
      </c>
      <c r="F215" s="109">
        <f>IF(F214=1, 0, IF(E215="", 0, 1))</f>
        <v>0</v>
      </c>
    </row>
    <row r="216" spans="1:443" x14ac:dyDescent="0.25">
      <c r="B216" s="131"/>
      <c r="C216" s="132" t="s">
        <v>156</v>
      </c>
      <c r="D216" s="59"/>
      <c r="E216" s="105" t="str">
        <f>IF(AND(D214="No", D216=""), "",
    IF(D216="",
        IF(D215="PROVIDER NOT LISTED", "Manually enter provider name",
            IF(D215="", "Select provider from list", "")),
        IF(D214="No", "Delete value or change 'Is another domestic provider' response to 'Yes'",
            IF(AND(D215&lt;&gt;"PROVIDER NOT LISTED", D216&lt;&gt;""), "Delete value or choose PROVIDER NOT LISTED above",
                IF(D216="PROVIDER NOT LISTED", "",
                    IF(COUNTIF(D175:D566, D216)-1&gt;0, "Duplicate provider entry detected. Delete duplicate domestic provider", ""))))))</f>
        <v/>
      </c>
      <c r="F216" s="109">
        <f>IF(F214=1, 0, IF(E216="", 0, 1))</f>
        <v>0</v>
      </c>
    </row>
    <row r="217" spans="1:443" x14ac:dyDescent="0.25">
      <c r="B217" s="131"/>
      <c r="C217" s="132" t="s">
        <v>144</v>
      </c>
      <c r="D217" s="56"/>
      <c r="E217" s="105" t="str">
        <f>IF(D214="No",IF(D217&lt;&gt;"","Delete value or change 'Is another domestic provider' response to 'Yes'",""),IF(D217="","No value entered",IF(NOT(ISNUMBER(D217)),"Value must be a number",IF(D217&lt;0,"Value cannot be negative",IF(D217&lt;&gt;ROUND(D217,0),"Value must be rounded to the whole dollar","")))))</f>
        <v/>
      </c>
      <c r="F217" s="109">
        <f>IF(F214=1, 0, IF(E217="", 0, 1))</f>
        <v>0</v>
      </c>
    </row>
    <row r="218" spans="1:443" x14ac:dyDescent="0.25">
      <c r="B218" s="131"/>
      <c r="C218" s="133" t="s">
        <v>157</v>
      </c>
      <c r="D218" s="134"/>
      <c r="E218" s="105"/>
      <c r="F218" s="109">
        <f>IF(F214=1, 0, IF(E218="", 0, 1))</f>
        <v>0</v>
      </c>
    </row>
    <row r="219" spans="1:443" x14ac:dyDescent="0.25">
      <c r="B219" s="131"/>
      <c r="C219" s="132" t="s">
        <v>158</v>
      </c>
      <c r="D219" s="56"/>
      <c r="E219" s="105" t="str">
        <f>IF(AND(D219&lt;&gt;"",$D$140="No"),"Entity did not participate in Panel. Please delete value or contact OLSC for assistance",IF(D214="No",IF(D219&lt;&gt;"","Delete value or change 'Is another domestic provider' response to 'Yes'",""),IF(D219="",IF($D$140="Yes","No value entered",""),IF(NOT(ISNUMBER(D219)),"Value must be a number",IF(D219&lt;0,"Value cannot be negative",IF(D219&lt;&gt;ROUND(D219,0),"Value must be rounded to the whole dollar",""))))))</f>
        <v/>
      </c>
      <c r="F219" s="109">
        <f>IF(F214=1, 0, IF(E219="", 0, 1))</f>
        <v>0</v>
      </c>
    </row>
    <row r="220" spans="1:443" x14ac:dyDescent="0.25">
      <c r="B220" s="131"/>
      <c r="C220" s="132" t="s">
        <v>159</v>
      </c>
      <c r="D220" s="56"/>
      <c r="E220" s="105" t="str">
        <f>IF(AND(D220&lt;&gt;"",$D$140="No"),"Entity did not participate in Panel. Please delete value or contact OLSC for assistance",IF(D214="No",IF(D220&lt;&gt;"","Delete value or change 'Is another domestic provider' response to 'Yes'",""),IF(D220="",IF($D$140="Yes","No value entered",""),IF(NOT(ISNUMBER(D220)),"Value must be a number",IF(D220&lt;0,"Value cannot be negative",IF(D220&lt;&gt;ROUND(D220,0),"Value must be rounded to the whole dollar",""))))))</f>
        <v/>
      </c>
      <c r="F220" s="109">
        <f>IF(F214=1, 0, IF(E220="", 0, 1))</f>
        <v>0</v>
      </c>
    </row>
    <row r="221" spans="1:443" x14ac:dyDescent="0.25">
      <c r="B221" s="131"/>
      <c r="C221" s="203"/>
      <c r="D221" s="203"/>
      <c r="E221" s="203"/>
      <c r="F221" s="109">
        <f>IF(E221="", 0, 1)</f>
        <v>0</v>
      </c>
    </row>
    <row r="222" spans="1:443" s="154" customFormat="1" x14ac:dyDescent="0.3">
      <c r="A222" s="151"/>
      <c r="B222" s="152"/>
      <c r="C222" s="198" t="s">
        <v>160</v>
      </c>
      <c r="D222" s="198"/>
      <c r="E222" s="198"/>
      <c r="F222" s="153">
        <f t="shared" ref="F222" si="8">IF(E222="", 0, 1)</f>
        <v>0</v>
      </c>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c r="AG222" s="151"/>
      <c r="AH222" s="151"/>
      <c r="AI222" s="151"/>
      <c r="AJ222" s="151"/>
      <c r="AK222" s="151"/>
      <c r="AL222" s="151"/>
      <c r="AM222" s="151"/>
      <c r="AN222" s="151"/>
      <c r="AO222" s="151"/>
      <c r="AP222" s="151"/>
      <c r="AQ222" s="151"/>
      <c r="AR222" s="151"/>
      <c r="AS222" s="151"/>
      <c r="AT222" s="151"/>
      <c r="AU222" s="151"/>
      <c r="AV222" s="151"/>
      <c r="AW222" s="151"/>
      <c r="AX222" s="151"/>
      <c r="AY222" s="151"/>
      <c r="AZ222" s="151"/>
      <c r="BA222" s="151"/>
      <c r="BB222" s="151"/>
      <c r="BC222" s="151"/>
      <c r="BD222" s="151"/>
      <c r="BE222" s="151"/>
      <c r="BF222" s="151"/>
      <c r="BG222" s="151"/>
      <c r="BH222" s="151"/>
      <c r="BI222" s="151"/>
      <c r="BJ222" s="151"/>
      <c r="BK222" s="151"/>
      <c r="BL222" s="151"/>
      <c r="BM222" s="151"/>
      <c r="BN222" s="151"/>
      <c r="BO222" s="151"/>
      <c r="BP222" s="151"/>
      <c r="BQ222" s="151"/>
      <c r="BR222" s="151"/>
      <c r="BS222" s="151"/>
      <c r="BT222" s="151"/>
      <c r="BU222" s="151"/>
      <c r="BV222" s="151"/>
      <c r="BW222" s="151"/>
      <c r="BX222" s="151"/>
      <c r="BY222" s="151"/>
      <c r="BZ222" s="151"/>
      <c r="CA222" s="151"/>
      <c r="CB222" s="151"/>
      <c r="CC222" s="151"/>
      <c r="CD222" s="151"/>
      <c r="CE222" s="151"/>
      <c r="CF222" s="151"/>
      <c r="CG222" s="151"/>
      <c r="CH222" s="151"/>
      <c r="CI222" s="151"/>
      <c r="CJ222" s="151"/>
      <c r="CK222" s="151"/>
      <c r="CL222" s="151"/>
      <c r="CM222" s="151"/>
      <c r="CN222" s="151"/>
      <c r="CO222" s="151"/>
      <c r="CP222" s="151"/>
      <c r="CQ222" s="151"/>
      <c r="CR222" s="151"/>
      <c r="CS222" s="151"/>
      <c r="CT222" s="151"/>
      <c r="CU222" s="151"/>
      <c r="CV222" s="151"/>
      <c r="CW222" s="151"/>
      <c r="CX222" s="151"/>
      <c r="CY222" s="151"/>
      <c r="CZ222" s="151"/>
      <c r="DA222" s="151"/>
      <c r="DB222" s="151"/>
      <c r="DC222" s="151"/>
      <c r="DD222" s="151"/>
      <c r="DE222" s="151"/>
      <c r="DF222" s="151"/>
      <c r="DG222" s="151"/>
      <c r="DH222" s="151"/>
      <c r="DI222" s="151"/>
      <c r="DJ222" s="151"/>
      <c r="DK222" s="151"/>
      <c r="DL222" s="151"/>
      <c r="DM222" s="151"/>
      <c r="DN222" s="151"/>
      <c r="DO222" s="151"/>
      <c r="DP222" s="151"/>
      <c r="DQ222" s="151"/>
      <c r="DR222" s="151"/>
      <c r="DS222" s="151"/>
      <c r="DT222" s="151"/>
      <c r="DU222" s="151"/>
      <c r="DV222" s="151"/>
      <c r="DW222" s="151"/>
      <c r="DX222" s="151"/>
      <c r="DY222" s="151"/>
      <c r="DZ222" s="151"/>
      <c r="EA222" s="151"/>
      <c r="EB222" s="151"/>
      <c r="EC222" s="151"/>
      <c r="ED222" s="151"/>
      <c r="EE222" s="151"/>
      <c r="EF222" s="151"/>
      <c r="EG222" s="151"/>
      <c r="EH222" s="151"/>
      <c r="EI222" s="151"/>
      <c r="EJ222" s="151"/>
      <c r="EK222" s="151"/>
      <c r="EL222" s="151"/>
      <c r="EM222" s="151"/>
      <c r="EN222" s="151"/>
      <c r="EO222" s="151"/>
      <c r="EP222" s="151"/>
      <c r="EQ222" s="151"/>
      <c r="ER222" s="151"/>
      <c r="ES222" s="151"/>
      <c r="ET222" s="151"/>
      <c r="EU222" s="151"/>
      <c r="EV222" s="151"/>
      <c r="EW222" s="151"/>
      <c r="EX222" s="151"/>
      <c r="EY222" s="151"/>
      <c r="EZ222" s="151"/>
      <c r="FA222" s="151"/>
      <c r="FB222" s="151"/>
      <c r="FC222" s="151"/>
      <c r="FD222" s="151"/>
      <c r="FE222" s="151"/>
      <c r="FF222" s="151"/>
      <c r="FG222" s="151"/>
      <c r="FH222" s="151"/>
      <c r="FI222" s="151"/>
      <c r="FJ222" s="151"/>
      <c r="FK222" s="151"/>
      <c r="FL222" s="151"/>
      <c r="FM222" s="151"/>
      <c r="FN222" s="151"/>
      <c r="FO222" s="151"/>
      <c r="FP222" s="151"/>
      <c r="FQ222" s="151"/>
      <c r="FR222" s="151"/>
      <c r="FS222" s="151"/>
      <c r="FT222" s="151"/>
      <c r="FU222" s="151"/>
      <c r="FV222" s="151"/>
      <c r="FW222" s="151"/>
      <c r="FX222" s="151"/>
      <c r="FY222" s="151"/>
      <c r="FZ222" s="151"/>
      <c r="GA222" s="151"/>
      <c r="GB222" s="151"/>
      <c r="GC222" s="151"/>
      <c r="GD222" s="151"/>
      <c r="GE222" s="151"/>
      <c r="GF222" s="151"/>
      <c r="GG222" s="151"/>
      <c r="GH222" s="151"/>
      <c r="GI222" s="151"/>
      <c r="GJ222" s="151"/>
      <c r="GK222" s="151"/>
      <c r="GL222" s="151"/>
      <c r="GM222" s="151"/>
      <c r="GN222" s="151"/>
      <c r="GO222" s="151"/>
      <c r="GP222" s="151"/>
      <c r="GQ222" s="151"/>
      <c r="GR222" s="151"/>
      <c r="GS222" s="151"/>
      <c r="GT222" s="151"/>
      <c r="GU222" s="151"/>
      <c r="GV222" s="151"/>
      <c r="GW222" s="151"/>
      <c r="GX222" s="151"/>
      <c r="GY222" s="151"/>
      <c r="GZ222" s="151"/>
      <c r="HA222" s="151"/>
      <c r="HB222" s="151"/>
      <c r="HC222" s="151"/>
      <c r="HD222" s="151"/>
      <c r="HE222" s="151"/>
      <c r="HF222" s="151"/>
      <c r="HG222" s="151"/>
      <c r="HH222" s="151"/>
      <c r="HI222" s="151"/>
      <c r="HJ222" s="151"/>
      <c r="HK222" s="151"/>
      <c r="HL222" s="151"/>
      <c r="HM222" s="151"/>
      <c r="HN222" s="151"/>
      <c r="HO222" s="151"/>
      <c r="HP222" s="151"/>
      <c r="HQ222" s="151"/>
      <c r="HR222" s="151"/>
      <c r="HS222" s="151"/>
      <c r="HT222" s="151"/>
      <c r="HU222" s="151"/>
      <c r="HV222" s="151"/>
      <c r="HW222" s="151"/>
      <c r="HX222" s="151"/>
      <c r="HY222" s="151"/>
      <c r="HZ222" s="151"/>
      <c r="IA222" s="151"/>
      <c r="IB222" s="151"/>
      <c r="IC222" s="151"/>
      <c r="ID222" s="151"/>
      <c r="IE222" s="151"/>
      <c r="IF222" s="151"/>
      <c r="IG222" s="151"/>
      <c r="IH222" s="151"/>
      <c r="II222" s="151"/>
      <c r="IJ222" s="151"/>
      <c r="IK222" s="151"/>
      <c r="IL222" s="151"/>
      <c r="IM222" s="151"/>
      <c r="IN222" s="151"/>
      <c r="IO222" s="151"/>
      <c r="IP222" s="151"/>
      <c r="IQ222" s="151"/>
      <c r="IR222" s="151"/>
      <c r="IS222" s="151"/>
      <c r="IT222" s="151"/>
      <c r="IU222" s="151"/>
      <c r="IV222" s="151"/>
      <c r="IW222" s="151"/>
      <c r="IX222" s="151"/>
      <c r="IY222" s="151"/>
      <c r="IZ222" s="151"/>
      <c r="JA222" s="151"/>
      <c r="JB222" s="151"/>
      <c r="JC222" s="151"/>
      <c r="JD222" s="151"/>
      <c r="JE222" s="151"/>
      <c r="JF222" s="151"/>
      <c r="JG222" s="151"/>
      <c r="JH222" s="151"/>
      <c r="JI222" s="151"/>
      <c r="JJ222" s="151"/>
      <c r="JK222" s="151"/>
      <c r="JL222" s="151"/>
      <c r="JM222" s="151"/>
      <c r="JN222" s="151"/>
      <c r="JO222" s="151"/>
      <c r="JP222" s="151"/>
      <c r="JQ222" s="151"/>
      <c r="JR222" s="151"/>
      <c r="JS222" s="151"/>
      <c r="JT222" s="151"/>
      <c r="JU222" s="151"/>
      <c r="JV222" s="151"/>
      <c r="JW222" s="151"/>
      <c r="JX222" s="151"/>
      <c r="JY222" s="151"/>
      <c r="JZ222" s="151"/>
      <c r="KA222" s="151"/>
      <c r="KB222" s="151"/>
      <c r="KC222" s="151"/>
      <c r="KD222" s="151"/>
      <c r="KE222" s="151"/>
      <c r="KF222" s="151"/>
      <c r="KG222" s="151"/>
      <c r="KH222" s="151"/>
      <c r="KI222" s="151"/>
      <c r="KJ222" s="151"/>
      <c r="KK222" s="151"/>
      <c r="KL222" s="151"/>
      <c r="KM222" s="151"/>
      <c r="KN222" s="151"/>
      <c r="KO222" s="151"/>
      <c r="KP222" s="151"/>
      <c r="KQ222" s="151"/>
      <c r="KR222" s="151"/>
      <c r="KS222" s="151"/>
      <c r="KT222" s="151"/>
      <c r="KU222" s="151"/>
      <c r="KV222" s="151"/>
      <c r="KW222" s="151"/>
      <c r="KX222" s="151"/>
      <c r="KY222" s="151"/>
      <c r="KZ222" s="151"/>
      <c r="LA222" s="151"/>
      <c r="LB222" s="151"/>
      <c r="LC222" s="151"/>
      <c r="LD222" s="151"/>
      <c r="LE222" s="151"/>
      <c r="LF222" s="151"/>
      <c r="LG222" s="151"/>
      <c r="LH222" s="151"/>
      <c r="LI222" s="151"/>
      <c r="LJ222" s="151"/>
      <c r="LK222" s="151"/>
      <c r="LL222" s="151"/>
      <c r="LM222" s="151"/>
      <c r="LN222" s="151"/>
      <c r="LO222" s="151"/>
      <c r="LP222" s="151"/>
      <c r="LQ222" s="151"/>
      <c r="LR222" s="151"/>
      <c r="LS222" s="151"/>
      <c r="LT222" s="151"/>
      <c r="LU222" s="151"/>
      <c r="LV222" s="151"/>
      <c r="LW222" s="151"/>
      <c r="LX222" s="151"/>
      <c r="LY222" s="151"/>
      <c r="LZ222" s="151"/>
      <c r="MA222" s="151"/>
      <c r="MB222" s="151"/>
      <c r="MC222" s="151"/>
      <c r="MD222" s="151"/>
      <c r="ME222" s="151"/>
      <c r="MF222" s="151"/>
      <c r="MG222" s="151"/>
      <c r="MH222" s="151"/>
      <c r="MI222" s="151"/>
      <c r="MJ222" s="151"/>
      <c r="MK222" s="151"/>
      <c r="ML222" s="151"/>
      <c r="MM222" s="151"/>
      <c r="MN222" s="151"/>
      <c r="MO222" s="151"/>
      <c r="MP222" s="151"/>
      <c r="MQ222" s="151"/>
      <c r="MR222" s="151"/>
      <c r="MS222" s="151"/>
      <c r="MT222" s="151"/>
      <c r="MU222" s="151"/>
      <c r="MV222" s="151"/>
      <c r="MW222" s="151"/>
      <c r="MX222" s="151"/>
      <c r="MY222" s="151"/>
      <c r="MZ222" s="151"/>
      <c r="NA222" s="151"/>
      <c r="NB222" s="151"/>
      <c r="NC222" s="151"/>
      <c r="ND222" s="151"/>
      <c r="NE222" s="151"/>
      <c r="NF222" s="151"/>
      <c r="NG222" s="151"/>
      <c r="NH222" s="151"/>
      <c r="NI222" s="151"/>
      <c r="NJ222" s="151"/>
      <c r="NK222" s="151"/>
      <c r="NL222" s="151"/>
      <c r="NM222" s="151"/>
      <c r="NN222" s="151"/>
      <c r="NO222" s="151"/>
      <c r="NP222" s="151"/>
      <c r="NQ222" s="151"/>
      <c r="NR222" s="151"/>
      <c r="NS222" s="151"/>
      <c r="NT222" s="151"/>
      <c r="NU222" s="151"/>
      <c r="NV222" s="151"/>
      <c r="NW222" s="151"/>
      <c r="NX222" s="151"/>
      <c r="NY222" s="151"/>
      <c r="NZ222" s="151"/>
      <c r="OA222" s="151"/>
      <c r="OB222" s="151"/>
      <c r="OC222" s="151"/>
      <c r="OD222" s="151"/>
      <c r="OE222" s="151"/>
      <c r="OF222" s="151"/>
      <c r="OG222" s="151"/>
      <c r="OH222" s="151"/>
      <c r="OI222" s="151"/>
      <c r="OJ222" s="151"/>
      <c r="OK222" s="151"/>
      <c r="OL222" s="151"/>
      <c r="OM222" s="151"/>
      <c r="ON222" s="151"/>
      <c r="OO222" s="151"/>
      <c r="OP222" s="151"/>
      <c r="OQ222" s="151"/>
      <c r="OR222" s="151"/>
      <c r="OS222" s="151"/>
      <c r="OT222" s="151"/>
      <c r="OU222" s="151"/>
      <c r="OV222" s="151"/>
      <c r="OW222" s="151"/>
      <c r="OX222" s="151"/>
      <c r="OY222" s="151"/>
      <c r="OZ222" s="151"/>
      <c r="PA222" s="151"/>
      <c r="PB222" s="151"/>
      <c r="PC222" s="151"/>
      <c r="PD222" s="151"/>
      <c r="PE222" s="151"/>
      <c r="PF222" s="151"/>
      <c r="PG222" s="151"/>
      <c r="PH222" s="151"/>
      <c r="PI222" s="151"/>
      <c r="PJ222" s="151"/>
      <c r="PK222" s="151"/>
      <c r="PL222" s="151"/>
      <c r="PM222" s="151"/>
      <c r="PN222" s="151"/>
      <c r="PO222" s="151"/>
      <c r="PP222" s="151"/>
      <c r="PQ222" s="151"/>
      <c r="PR222" s="151"/>
      <c r="PS222" s="151"/>
      <c r="PT222" s="151"/>
      <c r="PU222" s="151"/>
      <c r="PV222" s="151"/>
      <c r="PW222" s="151"/>
      <c r="PX222" s="151"/>
      <c r="PY222" s="151"/>
      <c r="PZ222" s="151"/>
      <c r="QA222" s="151"/>
    </row>
    <row r="223" spans="1:443" x14ac:dyDescent="0.25">
      <c r="B223" s="196"/>
      <c r="C223" s="196"/>
      <c r="D223" s="196"/>
      <c r="E223" s="196"/>
      <c r="F223" s="109"/>
    </row>
    <row r="224" spans="1:443" x14ac:dyDescent="0.25">
      <c r="B224" s="131"/>
      <c r="C224" s="7" t="s">
        <v>153</v>
      </c>
      <c r="D224" s="144" t="s">
        <v>163</v>
      </c>
      <c r="E224" s="6" t="str">
        <f>IF(D224="", "Yes or No selection required", IF(AND(D214&lt;&gt;"Yes", D224="Yes"), "Additional providers need to be filled in sequentially. Enter provider details in above section.", ""))</f>
        <v/>
      </c>
      <c r="F224" s="109">
        <f t="shared" ref="F224" si="9">IF(E224="", 0, 1)</f>
        <v>0</v>
      </c>
    </row>
    <row r="225" spans="1:443" x14ac:dyDescent="0.25">
      <c r="B225" s="131"/>
      <c r="C225" s="132" t="s">
        <v>154</v>
      </c>
      <c r="D225" s="56"/>
      <c r="E225" s="105" t="str">
        <f>IF(AND(D224="No", D225=""), "", IF(D225="", "Select provider from list", IF(D224="No", "Delete value or change 'Is another domestic provider' response to 'Yes'", IF(D225="PROVIDER NOT LISTED", "", IF(COUNTIF(D226:D566, D225)+COUNTIF(D175:D224, D225)&gt;0, "Duplicate provider entry detected. Delete duplicate domestic provider", "")))))</f>
        <v/>
      </c>
      <c r="F225" s="109">
        <f>IF(F224=1, 0, IF(E225="", 0, 1))</f>
        <v>0</v>
      </c>
    </row>
    <row r="226" spans="1:443" x14ac:dyDescent="0.25">
      <c r="B226" s="131"/>
      <c r="C226" s="132" t="s">
        <v>156</v>
      </c>
      <c r="D226" s="59"/>
      <c r="E226" s="105" t="str">
        <f>IF(AND(D224="No", D226=""), "",
    IF(D226="",
        IF(D225="PROVIDER NOT LISTED", "Manually enter provider name",
            IF(D225="", "Select provider from list", "")),
        IF(D224="No", "Delete value or change 'Is another domestic provider' response to 'Yes'",
            IF(AND(D225&lt;&gt;"PROVIDER NOT LISTED", D226&lt;&gt;""), "Delete value or choose PROVIDER NOT LISTED above",
                IF(D226="PROVIDER NOT LISTED", "",
                    IF(COUNTIF(D175:D566, D226)-1&gt;0, "Duplicate provider entry detected. Delete duplicate domestic provider", ""))))))</f>
        <v/>
      </c>
      <c r="F226" s="109">
        <f>IF(F224=1, 0, IF(E226="", 0, 1))</f>
        <v>0</v>
      </c>
    </row>
    <row r="227" spans="1:443" x14ac:dyDescent="0.25">
      <c r="B227" s="131"/>
      <c r="C227" s="132" t="s">
        <v>144</v>
      </c>
      <c r="D227" s="56"/>
      <c r="E227" s="105" t="str">
        <f>IF(D224="No",IF(D227&lt;&gt;"","Delete value or change 'Is another domestic provider' response to 'Yes'",""),IF(D227="","No value entered",IF(NOT(ISNUMBER(D227)),"Value must be a number",IF(D227&lt;0,"Value cannot be negative",IF(D227&lt;&gt;ROUND(D227,0),"Value must be rounded to the whole dollar","")))))</f>
        <v/>
      </c>
      <c r="F227" s="109">
        <f>IF(F224=1, 0, IF(E227="", 0, 1))</f>
        <v>0</v>
      </c>
    </row>
    <row r="228" spans="1:443" x14ac:dyDescent="0.25">
      <c r="B228" s="131"/>
      <c r="C228" s="133" t="s">
        <v>157</v>
      </c>
      <c r="D228" s="134"/>
      <c r="E228" s="105"/>
      <c r="F228" s="109">
        <f>IF(F224=1, 0, IF(E228="", 0, 1))</f>
        <v>0</v>
      </c>
    </row>
    <row r="229" spans="1:443" x14ac:dyDescent="0.25">
      <c r="B229" s="131"/>
      <c r="C229" s="132" t="s">
        <v>158</v>
      </c>
      <c r="D229" s="56"/>
      <c r="E229" s="105" t="str">
        <f>IF(AND(D229&lt;&gt;"",$D$140="No"),"Entity did not participate in Panel. Please delete value or contact OLSC for assistance",IF(D224="No",IF(D229&lt;&gt;"","Delete value or change 'Is another domestic provider' response to 'Yes'",""),IF(D229="",IF($D$140="Yes","No value entered",""),IF(NOT(ISNUMBER(D229)),"Value must be a number",IF(D229&lt;0,"Value cannot be negative",IF(D229&lt;&gt;ROUND(D229,0),"Value must be rounded to the whole dollar",""))))))</f>
        <v/>
      </c>
      <c r="F229" s="109">
        <f>IF(F224=1, 0, IF(E229="", 0, 1))</f>
        <v>0</v>
      </c>
    </row>
    <row r="230" spans="1:443" x14ac:dyDescent="0.25">
      <c r="B230" s="131"/>
      <c r="C230" s="132" t="s">
        <v>159</v>
      </c>
      <c r="D230" s="56"/>
      <c r="E230" s="105" t="str">
        <f>IF(AND(D230&lt;&gt;"",$D$140="No"),"Entity did not participate in Panel. Please delete value or contact OLSC for assistance",IF(D224="No",IF(D230&lt;&gt;"","Delete value or change 'Is another domestic provider' response to 'Yes'",""),IF(D230="",IF($D$140="Yes","No value entered",""),IF(NOT(ISNUMBER(D230)),"Value must be a number",IF(D230&lt;0,"Value cannot be negative",IF(D230&lt;&gt;ROUND(D230,0),"Value must be rounded to the whole dollar",""))))))</f>
        <v/>
      </c>
      <c r="F230" s="109">
        <f>IF(F224=1, 0, IF(E230="", 0, 1))</f>
        <v>0</v>
      </c>
    </row>
    <row r="231" spans="1:443" x14ac:dyDescent="0.25">
      <c r="B231" s="131"/>
      <c r="C231" s="203"/>
      <c r="D231" s="203"/>
      <c r="E231" s="203"/>
      <c r="F231" s="109">
        <f>IF(E231="", 0, 1)</f>
        <v>0</v>
      </c>
    </row>
    <row r="232" spans="1:443" s="154" customFormat="1" x14ac:dyDescent="0.3">
      <c r="A232" s="151"/>
      <c r="B232" s="152"/>
      <c r="C232" s="198" t="s">
        <v>160</v>
      </c>
      <c r="D232" s="198"/>
      <c r="E232" s="198"/>
      <c r="F232" s="153">
        <f t="shared" ref="F232" si="10">IF(E232="", 0, 1)</f>
        <v>0</v>
      </c>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E232" s="151"/>
      <c r="AF232" s="151"/>
      <c r="AG232" s="151"/>
      <c r="AH232" s="151"/>
      <c r="AI232" s="151"/>
      <c r="AJ232" s="151"/>
      <c r="AK232" s="151"/>
      <c r="AL232" s="151"/>
      <c r="AM232" s="151"/>
      <c r="AN232" s="151"/>
      <c r="AO232" s="151"/>
      <c r="AP232" s="151"/>
      <c r="AQ232" s="151"/>
      <c r="AR232" s="151"/>
      <c r="AS232" s="151"/>
      <c r="AT232" s="151"/>
      <c r="AU232" s="151"/>
      <c r="AV232" s="151"/>
      <c r="AW232" s="151"/>
      <c r="AX232" s="151"/>
      <c r="AY232" s="151"/>
      <c r="AZ232" s="151"/>
      <c r="BA232" s="151"/>
      <c r="BB232" s="151"/>
      <c r="BC232" s="151"/>
      <c r="BD232" s="151"/>
      <c r="BE232" s="151"/>
      <c r="BF232" s="151"/>
      <c r="BG232" s="151"/>
      <c r="BH232" s="151"/>
      <c r="BI232" s="151"/>
      <c r="BJ232" s="151"/>
      <c r="BK232" s="151"/>
      <c r="BL232" s="151"/>
      <c r="BM232" s="151"/>
      <c r="BN232" s="151"/>
      <c r="BO232" s="151"/>
      <c r="BP232" s="151"/>
      <c r="BQ232" s="151"/>
      <c r="BR232" s="151"/>
      <c r="BS232" s="151"/>
      <c r="BT232" s="151"/>
      <c r="BU232" s="151"/>
      <c r="BV232" s="151"/>
      <c r="BW232" s="151"/>
      <c r="BX232" s="151"/>
      <c r="BY232" s="151"/>
      <c r="BZ232" s="151"/>
      <c r="CA232" s="151"/>
      <c r="CB232" s="151"/>
      <c r="CC232" s="151"/>
      <c r="CD232" s="151"/>
      <c r="CE232" s="151"/>
      <c r="CF232" s="151"/>
      <c r="CG232" s="151"/>
      <c r="CH232" s="151"/>
      <c r="CI232" s="151"/>
      <c r="CJ232" s="151"/>
      <c r="CK232" s="151"/>
      <c r="CL232" s="151"/>
      <c r="CM232" s="151"/>
      <c r="CN232" s="151"/>
      <c r="CO232" s="151"/>
      <c r="CP232" s="151"/>
      <c r="CQ232" s="151"/>
      <c r="CR232" s="151"/>
      <c r="CS232" s="151"/>
      <c r="CT232" s="151"/>
      <c r="CU232" s="151"/>
      <c r="CV232" s="151"/>
      <c r="CW232" s="151"/>
      <c r="CX232" s="151"/>
      <c r="CY232" s="151"/>
      <c r="CZ232" s="151"/>
      <c r="DA232" s="151"/>
      <c r="DB232" s="151"/>
      <c r="DC232" s="151"/>
      <c r="DD232" s="151"/>
      <c r="DE232" s="151"/>
      <c r="DF232" s="151"/>
      <c r="DG232" s="151"/>
      <c r="DH232" s="151"/>
      <c r="DI232" s="151"/>
      <c r="DJ232" s="151"/>
      <c r="DK232" s="151"/>
      <c r="DL232" s="151"/>
      <c r="DM232" s="151"/>
      <c r="DN232" s="151"/>
      <c r="DO232" s="151"/>
      <c r="DP232" s="151"/>
      <c r="DQ232" s="151"/>
      <c r="DR232" s="151"/>
      <c r="DS232" s="151"/>
      <c r="DT232" s="151"/>
      <c r="DU232" s="151"/>
      <c r="DV232" s="151"/>
      <c r="DW232" s="151"/>
      <c r="DX232" s="151"/>
      <c r="DY232" s="151"/>
      <c r="DZ232" s="151"/>
      <c r="EA232" s="151"/>
      <c r="EB232" s="151"/>
      <c r="EC232" s="151"/>
      <c r="ED232" s="151"/>
      <c r="EE232" s="151"/>
      <c r="EF232" s="151"/>
      <c r="EG232" s="151"/>
      <c r="EH232" s="151"/>
      <c r="EI232" s="151"/>
      <c r="EJ232" s="151"/>
      <c r="EK232" s="151"/>
      <c r="EL232" s="151"/>
      <c r="EM232" s="151"/>
      <c r="EN232" s="151"/>
      <c r="EO232" s="151"/>
      <c r="EP232" s="151"/>
      <c r="EQ232" s="151"/>
      <c r="ER232" s="151"/>
      <c r="ES232" s="151"/>
      <c r="ET232" s="151"/>
      <c r="EU232" s="151"/>
      <c r="EV232" s="151"/>
      <c r="EW232" s="151"/>
      <c r="EX232" s="151"/>
      <c r="EY232" s="151"/>
      <c r="EZ232" s="151"/>
      <c r="FA232" s="151"/>
      <c r="FB232" s="151"/>
      <c r="FC232" s="151"/>
      <c r="FD232" s="151"/>
      <c r="FE232" s="151"/>
      <c r="FF232" s="151"/>
      <c r="FG232" s="151"/>
      <c r="FH232" s="151"/>
      <c r="FI232" s="151"/>
      <c r="FJ232" s="151"/>
      <c r="FK232" s="151"/>
      <c r="FL232" s="151"/>
      <c r="FM232" s="151"/>
      <c r="FN232" s="151"/>
      <c r="FO232" s="151"/>
      <c r="FP232" s="151"/>
      <c r="FQ232" s="151"/>
      <c r="FR232" s="151"/>
      <c r="FS232" s="151"/>
      <c r="FT232" s="151"/>
      <c r="FU232" s="151"/>
      <c r="FV232" s="151"/>
      <c r="FW232" s="151"/>
      <c r="FX232" s="151"/>
      <c r="FY232" s="151"/>
      <c r="FZ232" s="151"/>
      <c r="GA232" s="151"/>
      <c r="GB232" s="151"/>
      <c r="GC232" s="151"/>
      <c r="GD232" s="151"/>
      <c r="GE232" s="151"/>
      <c r="GF232" s="151"/>
      <c r="GG232" s="151"/>
      <c r="GH232" s="151"/>
      <c r="GI232" s="151"/>
      <c r="GJ232" s="151"/>
      <c r="GK232" s="151"/>
      <c r="GL232" s="151"/>
      <c r="GM232" s="151"/>
      <c r="GN232" s="151"/>
      <c r="GO232" s="151"/>
      <c r="GP232" s="151"/>
      <c r="GQ232" s="151"/>
      <c r="GR232" s="151"/>
      <c r="GS232" s="151"/>
      <c r="GT232" s="151"/>
      <c r="GU232" s="151"/>
      <c r="GV232" s="151"/>
      <c r="GW232" s="151"/>
      <c r="GX232" s="151"/>
      <c r="GY232" s="151"/>
      <c r="GZ232" s="151"/>
      <c r="HA232" s="151"/>
      <c r="HB232" s="151"/>
      <c r="HC232" s="151"/>
      <c r="HD232" s="151"/>
      <c r="HE232" s="151"/>
      <c r="HF232" s="151"/>
      <c r="HG232" s="151"/>
      <c r="HH232" s="151"/>
      <c r="HI232" s="151"/>
      <c r="HJ232" s="151"/>
      <c r="HK232" s="151"/>
      <c r="HL232" s="151"/>
      <c r="HM232" s="151"/>
      <c r="HN232" s="151"/>
      <c r="HO232" s="151"/>
      <c r="HP232" s="151"/>
      <c r="HQ232" s="151"/>
      <c r="HR232" s="151"/>
      <c r="HS232" s="151"/>
      <c r="HT232" s="151"/>
      <c r="HU232" s="151"/>
      <c r="HV232" s="151"/>
      <c r="HW232" s="151"/>
      <c r="HX232" s="151"/>
      <c r="HY232" s="151"/>
      <c r="HZ232" s="151"/>
      <c r="IA232" s="151"/>
      <c r="IB232" s="151"/>
      <c r="IC232" s="151"/>
      <c r="ID232" s="151"/>
      <c r="IE232" s="151"/>
      <c r="IF232" s="151"/>
      <c r="IG232" s="151"/>
      <c r="IH232" s="151"/>
      <c r="II232" s="151"/>
      <c r="IJ232" s="151"/>
      <c r="IK232" s="151"/>
      <c r="IL232" s="151"/>
      <c r="IM232" s="151"/>
      <c r="IN232" s="151"/>
      <c r="IO232" s="151"/>
      <c r="IP232" s="151"/>
      <c r="IQ232" s="151"/>
      <c r="IR232" s="151"/>
      <c r="IS232" s="151"/>
      <c r="IT232" s="151"/>
      <c r="IU232" s="151"/>
      <c r="IV232" s="151"/>
      <c r="IW232" s="151"/>
      <c r="IX232" s="151"/>
      <c r="IY232" s="151"/>
      <c r="IZ232" s="151"/>
      <c r="JA232" s="151"/>
      <c r="JB232" s="151"/>
      <c r="JC232" s="151"/>
      <c r="JD232" s="151"/>
      <c r="JE232" s="151"/>
      <c r="JF232" s="151"/>
      <c r="JG232" s="151"/>
      <c r="JH232" s="151"/>
      <c r="JI232" s="151"/>
      <c r="JJ232" s="151"/>
      <c r="JK232" s="151"/>
      <c r="JL232" s="151"/>
      <c r="JM232" s="151"/>
      <c r="JN232" s="151"/>
      <c r="JO232" s="151"/>
      <c r="JP232" s="151"/>
      <c r="JQ232" s="151"/>
      <c r="JR232" s="151"/>
      <c r="JS232" s="151"/>
      <c r="JT232" s="151"/>
      <c r="JU232" s="151"/>
      <c r="JV232" s="151"/>
      <c r="JW232" s="151"/>
      <c r="JX232" s="151"/>
      <c r="JY232" s="151"/>
      <c r="JZ232" s="151"/>
      <c r="KA232" s="151"/>
      <c r="KB232" s="151"/>
      <c r="KC232" s="151"/>
      <c r="KD232" s="151"/>
      <c r="KE232" s="151"/>
      <c r="KF232" s="151"/>
      <c r="KG232" s="151"/>
      <c r="KH232" s="151"/>
      <c r="KI232" s="151"/>
      <c r="KJ232" s="151"/>
      <c r="KK232" s="151"/>
      <c r="KL232" s="151"/>
      <c r="KM232" s="151"/>
      <c r="KN232" s="151"/>
      <c r="KO232" s="151"/>
      <c r="KP232" s="151"/>
      <c r="KQ232" s="151"/>
      <c r="KR232" s="151"/>
      <c r="KS232" s="151"/>
      <c r="KT232" s="151"/>
      <c r="KU232" s="151"/>
      <c r="KV232" s="151"/>
      <c r="KW232" s="151"/>
      <c r="KX232" s="151"/>
      <c r="KY232" s="151"/>
      <c r="KZ232" s="151"/>
      <c r="LA232" s="151"/>
      <c r="LB232" s="151"/>
      <c r="LC232" s="151"/>
      <c r="LD232" s="151"/>
      <c r="LE232" s="151"/>
      <c r="LF232" s="151"/>
      <c r="LG232" s="151"/>
      <c r="LH232" s="151"/>
      <c r="LI232" s="151"/>
      <c r="LJ232" s="151"/>
      <c r="LK232" s="151"/>
      <c r="LL232" s="151"/>
      <c r="LM232" s="151"/>
      <c r="LN232" s="151"/>
      <c r="LO232" s="151"/>
      <c r="LP232" s="151"/>
      <c r="LQ232" s="151"/>
      <c r="LR232" s="151"/>
      <c r="LS232" s="151"/>
      <c r="LT232" s="151"/>
      <c r="LU232" s="151"/>
      <c r="LV232" s="151"/>
      <c r="LW232" s="151"/>
      <c r="LX232" s="151"/>
      <c r="LY232" s="151"/>
      <c r="LZ232" s="151"/>
      <c r="MA232" s="151"/>
      <c r="MB232" s="151"/>
      <c r="MC232" s="151"/>
      <c r="MD232" s="151"/>
      <c r="ME232" s="151"/>
      <c r="MF232" s="151"/>
      <c r="MG232" s="151"/>
      <c r="MH232" s="151"/>
      <c r="MI232" s="151"/>
      <c r="MJ232" s="151"/>
      <c r="MK232" s="151"/>
      <c r="ML232" s="151"/>
      <c r="MM232" s="151"/>
      <c r="MN232" s="151"/>
      <c r="MO232" s="151"/>
      <c r="MP232" s="151"/>
      <c r="MQ232" s="151"/>
      <c r="MR232" s="151"/>
      <c r="MS232" s="151"/>
      <c r="MT232" s="151"/>
      <c r="MU232" s="151"/>
      <c r="MV232" s="151"/>
      <c r="MW232" s="151"/>
      <c r="MX232" s="151"/>
      <c r="MY232" s="151"/>
      <c r="MZ232" s="151"/>
      <c r="NA232" s="151"/>
      <c r="NB232" s="151"/>
      <c r="NC232" s="151"/>
      <c r="ND232" s="151"/>
      <c r="NE232" s="151"/>
      <c r="NF232" s="151"/>
      <c r="NG232" s="151"/>
      <c r="NH232" s="151"/>
      <c r="NI232" s="151"/>
      <c r="NJ232" s="151"/>
      <c r="NK232" s="151"/>
      <c r="NL232" s="151"/>
      <c r="NM232" s="151"/>
      <c r="NN232" s="151"/>
      <c r="NO232" s="151"/>
      <c r="NP232" s="151"/>
      <c r="NQ232" s="151"/>
      <c r="NR232" s="151"/>
      <c r="NS232" s="151"/>
      <c r="NT232" s="151"/>
      <c r="NU232" s="151"/>
      <c r="NV232" s="151"/>
      <c r="NW232" s="151"/>
      <c r="NX232" s="151"/>
      <c r="NY232" s="151"/>
      <c r="NZ232" s="151"/>
      <c r="OA232" s="151"/>
      <c r="OB232" s="151"/>
      <c r="OC232" s="151"/>
      <c r="OD232" s="151"/>
      <c r="OE232" s="151"/>
      <c r="OF232" s="151"/>
      <c r="OG232" s="151"/>
      <c r="OH232" s="151"/>
      <c r="OI232" s="151"/>
      <c r="OJ232" s="151"/>
      <c r="OK232" s="151"/>
      <c r="OL232" s="151"/>
      <c r="OM232" s="151"/>
      <c r="ON232" s="151"/>
      <c r="OO232" s="151"/>
      <c r="OP232" s="151"/>
      <c r="OQ232" s="151"/>
      <c r="OR232" s="151"/>
      <c r="OS232" s="151"/>
      <c r="OT232" s="151"/>
      <c r="OU232" s="151"/>
      <c r="OV232" s="151"/>
      <c r="OW232" s="151"/>
      <c r="OX232" s="151"/>
      <c r="OY232" s="151"/>
      <c r="OZ232" s="151"/>
      <c r="PA232" s="151"/>
      <c r="PB232" s="151"/>
      <c r="PC232" s="151"/>
      <c r="PD232" s="151"/>
      <c r="PE232" s="151"/>
      <c r="PF232" s="151"/>
      <c r="PG232" s="151"/>
      <c r="PH232" s="151"/>
      <c r="PI232" s="151"/>
      <c r="PJ232" s="151"/>
      <c r="PK232" s="151"/>
      <c r="PL232" s="151"/>
      <c r="PM232" s="151"/>
      <c r="PN232" s="151"/>
      <c r="PO232" s="151"/>
      <c r="PP232" s="151"/>
      <c r="PQ232" s="151"/>
      <c r="PR232" s="151"/>
      <c r="PS232" s="151"/>
      <c r="PT232" s="151"/>
      <c r="PU232" s="151"/>
      <c r="PV232" s="151"/>
      <c r="PW232" s="151"/>
      <c r="PX232" s="151"/>
      <c r="PY232" s="151"/>
      <c r="PZ232" s="151"/>
      <c r="QA232" s="151"/>
    </row>
    <row r="233" spans="1:443" x14ac:dyDescent="0.25">
      <c r="B233" s="196"/>
      <c r="C233" s="196"/>
      <c r="D233" s="196"/>
      <c r="E233" s="196"/>
      <c r="F233" s="109"/>
    </row>
    <row r="234" spans="1:443" x14ac:dyDescent="0.25">
      <c r="B234" s="131"/>
      <c r="C234" s="7" t="s">
        <v>153</v>
      </c>
      <c r="D234" s="144" t="s">
        <v>163</v>
      </c>
      <c r="E234" s="6" t="str">
        <f>IF(D234="", "Yes or No selection required", IF(AND(D224&lt;&gt;"Yes", D234="Yes"), "Additional providers need to be filled in sequentially. Enter provider details in above section.", ""))</f>
        <v/>
      </c>
      <c r="F234" s="109">
        <f t="shared" ref="F234" si="11">IF(E234="", 0, 1)</f>
        <v>0</v>
      </c>
    </row>
    <row r="235" spans="1:443" x14ac:dyDescent="0.25">
      <c r="B235" s="131"/>
      <c r="C235" s="132" t="s">
        <v>154</v>
      </c>
      <c r="D235" s="56"/>
      <c r="E235" s="105" t="str">
        <f>IF(AND(D234="No", D235=""), "", IF(D235="", "Select provider from list", IF(D234="No", "Delete value or change 'Is another domestic provider' response to 'Yes'", IF(D235="PROVIDER NOT LISTED", "", IF(COUNTIF(D236:D566, D235)+COUNTIF(D175:D234, D235)&gt;0, "Duplicate provider entry detected. Delete duplicate domestic provider", "")))))</f>
        <v/>
      </c>
      <c r="F235" s="109">
        <f>IF(F234=1, 0, IF(E235="", 0, 1))</f>
        <v>0</v>
      </c>
    </row>
    <row r="236" spans="1:443" x14ac:dyDescent="0.25">
      <c r="B236" s="131"/>
      <c r="C236" s="132" t="s">
        <v>156</v>
      </c>
      <c r="D236" s="59"/>
      <c r="E236" s="105" t="str">
        <f>IF(AND(D234="No", D236=""), "",
    IF(D236="",
        IF(D235="PROVIDER NOT LISTED", "Manually enter provider name",
            IF(D235="", "Select provider from list", "")),
        IF(D234="No", "Delete value or change 'Is another domestic provider' response to 'Yes'",
            IF(AND(D235&lt;&gt;"PROVIDER NOT LISTED", D236&lt;&gt;""), "Delete value or choose PROVIDER NOT LISTED above",
                IF(D236="PROVIDER NOT LISTED", "",
                    IF(COUNTIF(D175:D566, D236)-1&gt;0, "Duplicate provider entry detected. Delete duplicate domestic provider", ""))))))</f>
        <v/>
      </c>
      <c r="F236" s="109">
        <f>IF(F234=1, 0, IF(E236="", 0, 1))</f>
        <v>0</v>
      </c>
    </row>
    <row r="237" spans="1:443" x14ac:dyDescent="0.25">
      <c r="B237" s="131"/>
      <c r="C237" s="132" t="s">
        <v>144</v>
      </c>
      <c r="D237" s="56"/>
      <c r="E237" s="105" t="str">
        <f>IF(D234="No",IF(D237&lt;&gt;"","Delete value or change 'Is another domestic provider' response to 'Yes'",""),IF(D237="","No value entered",IF(NOT(ISNUMBER(D237)),"Value must be a number",IF(D237&lt;0,"Value cannot be negative",IF(D237&lt;&gt;ROUND(D237,0),"Value must be rounded to the whole dollar","")))))</f>
        <v/>
      </c>
      <c r="F237" s="109">
        <f>IF(F234=1, 0, IF(E237="", 0, 1))</f>
        <v>0</v>
      </c>
    </row>
    <row r="238" spans="1:443" x14ac:dyDescent="0.25">
      <c r="B238" s="131"/>
      <c r="C238" s="133" t="s">
        <v>157</v>
      </c>
      <c r="D238" s="134"/>
      <c r="E238" s="105"/>
      <c r="F238" s="109">
        <f>IF(F234=1, 0, IF(E238="", 0, 1))</f>
        <v>0</v>
      </c>
    </row>
    <row r="239" spans="1:443" x14ac:dyDescent="0.25">
      <c r="B239" s="131"/>
      <c r="C239" s="132" t="s">
        <v>158</v>
      </c>
      <c r="D239" s="56"/>
      <c r="E239" s="105" t="str">
        <f>IF(AND(D239&lt;&gt;"",$D$140="No"),"Entity did not participate in Panel. Please delete value or contact OLSC for assistance",IF(D234="No",IF(D239&lt;&gt;"","Delete value or change 'Is another domestic provider' response to 'Yes'",""),IF(D239="",IF($D$140="Yes","No value entered",""),IF(NOT(ISNUMBER(D239)),"Value must be a number",IF(D239&lt;0,"Value cannot be negative",IF(D239&lt;&gt;ROUND(D239,0),"Value must be rounded to the whole dollar",""))))))</f>
        <v/>
      </c>
      <c r="F239" s="109">
        <f>IF(F234=1, 0, IF(E239="", 0, 1))</f>
        <v>0</v>
      </c>
    </row>
    <row r="240" spans="1:443" x14ac:dyDescent="0.25">
      <c r="B240" s="131"/>
      <c r="C240" s="132" t="s">
        <v>159</v>
      </c>
      <c r="D240" s="56"/>
      <c r="E240" s="105" t="str">
        <f>IF(AND(D240&lt;&gt;"",$D$140="No"),"Entity did not participate in Panel. Please delete value or contact OLSC for assistance",IF(D234="No",IF(D240&lt;&gt;"","Delete value or change 'Is another domestic provider' response to 'Yes'",""),IF(D240="",IF($D$140="Yes","No value entered",""),IF(NOT(ISNUMBER(D240)),"Value must be a number",IF(D240&lt;0,"Value cannot be negative",IF(D240&lt;&gt;ROUND(D240,0),"Value must be rounded to the whole dollar",""))))))</f>
        <v/>
      </c>
      <c r="F240" s="109">
        <f>IF(F234=1, 0, IF(E240="", 0, 1))</f>
        <v>0</v>
      </c>
    </row>
    <row r="241" spans="1:443" x14ac:dyDescent="0.25">
      <c r="B241" s="131"/>
      <c r="C241" s="203"/>
      <c r="D241" s="203"/>
      <c r="E241" s="203"/>
      <c r="F241" s="109">
        <f>IF(E241="", 0, 1)</f>
        <v>0</v>
      </c>
    </row>
    <row r="242" spans="1:443" s="154" customFormat="1" x14ac:dyDescent="0.3">
      <c r="A242" s="151"/>
      <c r="B242" s="152"/>
      <c r="C242" s="198" t="s">
        <v>160</v>
      </c>
      <c r="D242" s="198"/>
      <c r="E242" s="198"/>
      <c r="F242" s="153">
        <f t="shared" ref="F242" si="12">IF(E242="", 0, 1)</f>
        <v>0</v>
      </c>
      <c r="G242" s="151"/>
      <c r="H242" s="151"/>
      <c r="I242" s="151"/>
      <c r="J242" s="151"/>
      <c r="K242" s="151"/>
      <c r="L242" s="151"/>
      <c r="M242" s="151"/>
      <c r="N242" s="151"/>
      <c r="O242" s="151"/>
      <c r="P242" s="151"/>
      <c r="Q242" s="151"/>
      <c r="R242" s="151"/>
      <c r="S242" s="151"/>
      <c r="T242" s="151"/>
      <c r="U242" s="151"/>
      <c r="V242" s="151"/>
      <c r="W242" s="151"/>
      <c r="X242" s="151"/>
      <c r="Y242" s="151"/>
      <c r="Z242" s="151"/>
      <c r="AA242" s="151"/>
      <c r="AB242" s="151"/>
      <c r="AC242" s="151"/>
      <c r="AD242" s="151"/>
      <c r="AE242" s="151"/>
      <c r="AF242" s="151"/>
      <c r="AG242" s="151"/>
      <c r="AH242" s="151"/>
      <c r="AI242" s="151"/>
      <c r="AJ242" s="151"/>
      <c r="AK242" s="151"/>
      <c r="AL242" s="151"/>
      <c r="AM242" s="151"/>
      <c r="AN242" s="151"/>
      <c r="AO242" s="151"/>
      <c r="AP242" s="151"/>
      <c r="AQ242" s="151"/>
      <c r="AR242" s="151"/>
      <c r="AS242" s="151"/>
      <c r="AT242" s="151"/>
      <c r="AU242" s="151"/>
      <c r="AV242" s="151"/>
      <c r="AW242" s="151"/>
      <c r="AX242" s="151"/>
      <c r="AY242" s="151"/>
      <c r="AZ242" s="151"/>
      <c r="BA242" s="151"/>
      <c r="BB242" s="151"/>
      <c r="BC242" s="151"/>
      <c r="BD242" s="151"/>
      <c r="BE242" s="151"/>
      <c r="BF242" s="151"/>
      <c r="BG242" s="151"/>
      <c r="BH242" s="151"/>
      <c r="BI242" s="151"/>
      <c r="BJ242" s="151"/>
      <c r="BK242" s="151"/>
      <c r="BL242" s="151"/>
      <c r="BM242" s="151"/>
      <c r="BN242" s="151"/>
      <c r="BO242" s="151"/>
      <c r="BP242" s="151"/>
      <c r="BQ242" s="151"/>
      <c r="BR242" s="151"/>
      <c r="BS242" s="151"/>
      <c r="BT242" s="151"/>
      <c r="BU242" s="151"/>
      <c r="BV242" s="151"/>
      <c r="BW242" s="151"/>
      <c r="BX242" s="151"/>
      <c r="BY242" s="151"/>
      <c r="BZ242" s="151"/>
      <c r="CA242" s="151"/>
      <c r="CB242" s="151"/>
      <c r="CC242" s="151"/>
      <c r="CD242" s="151"/>
      <c r="CE242" s="151"/>
      <c r="CF242" s="151"/>
      <c r="CG242" s="151"/>
      <c r="CH242" s="151"/>
      <c r="CI242" s="151"/>
      <c r="CJ242" s="151"/>
      <c r="CK242" s="151"/>
      <c r="CL242" s="151"/>
      <c r="CM242" s="151"/>
      <c r="CN242" s="151"/>
      <c r="CO242" s="151"/>
      <c r="CP242" s="151"/>
      <c r="CQ242" s="151"/>
      <c r="CR242" s="151"/>
      <c r="CS242" s="151"/>
      <c r="CT242" s="151"/>
      <c r="CU242" s="151"/>
      <c r="CV242" s="151"/>
      <c r="CW242" s="151"/>
      <c r="CX242" s="151"/>
      <c r="CY242" s="151"/>
      <c r="CZ242" s="151"/>
      <c r="DA242" s="151"/>
      <c r="DB242" s="151"/>
      <c r="DC242" s="151"/>
      <c r="DD242" s="151"/>
      <c r="DE242" s="151"/>
      <c r="DF242" s="151"/>
      <c r="DG242" s="151"/>
      <c r="DH242" s="151"/>
      <c r="DI242" s="151"/>
      <c r="DJ242" s="151"/>
      <c r="DK242" s="151"/>
      <c r="DL242" s="151"/>
      <c r="DM242" s="151"/>
      <c r="DN242" s="151"/>
      <c r="DO242" s="151"/>
      <c r="DP242" s="151"/>
      <c r="DQ242" s="151"/>
      <c r="DR242" s="151"/>
      <c r="DS242" s="151"/>
      <c r="DT242" s="151"/>
      <c r="DU242" s="151"/>
      <c r="DV242" s="151"/>
      <c r="DW242" s="151"/>
      <c r="DX242" s="151"/>
      <c r="DY242" s="151"/>
      <c r="DZ242" s="151"/>
      <c r="EA242" s="151"/>
      <c r="EB242" s="151"/>
      <c r="EC242" s="151"/>
      <c r="ED242" s="151"/>
      <c r="EE242" s="151"/>
      <c r="EF242" s="151"/>
      <c r="EG242" s="151"/>
      <c r="EH242" s="151"/>
      <c r="EI242" s="151"/>
      <c r="EJ242" s="151"/>
      <c r="EK242" s="151"/>
      <c r="EL242" s="151"/>
      <c r="EM242" s="151"/>
      <c r="EN242" s="151"/>
      <c r="EO242" s="151"/>
      <c r="EP242" s="151"/>
      <c r="EQ242" s="151"/>
      <c r="ER242" s="151"/>
      <c r="ES242" s="151"/>
      <c r="ET242" s="151"/>
      <c r="EU242" s="151"/>
      <c r="EV242" s="151"/>
      <c r="EW242" s="151"/>
      <c r="EX242" s="151"/>
      <c r="EY242" s="151"/>
      <c r="EZ242" s="151"/>
      <c r="FA242" s="151"/>
      <c r="FB242" s="151"/>
      <c r="FC242" s="151"/>
      <c r="FD242" s="151"/>
      <c r="FE242" s="151"/>
      <c r="FF242" s="151"/>
      <c r="FG242" s="151"/>
      <c r="FH242" s="151"/>
      <c r="FI242" s="151"/>
      <c r="FJ242" s="151"/>
      <c r="FK242" s="151"/>
      <c r="FL242" s="151"/>
      <c r="FM242" s="151"/>
      <c r="FN242" s="151"/>
      <c r="FO242" s="151"/>
      <c r="FP242" s="151"/>
      <c r="FQ242" s="151"/>
      <c r="FR242" s="151"/>
      <c r="FS242" s="151"/>
      <c r="FT242" s="151"/>
      <c r="FU242" s="151"/>
      <c r="FV242" s="151"/>
      <c r="FW242" s="151"/>
      <c r="FX242" s="151"/>
      <c r="FY242" s="151"/>
      <c r="FZ242" s="151"/>
      <c r="GA242" s="151"/>
      <c r="GB242" s="151"/>
      <c r="GC242" s="151"/>
      <c r="GD242" s="151"/>
      <c r="GE242" s="151"/>
      <c r="GF242" s="151"/>
      <c r="GG242" s="151"/>
      <c r="GH242" s="151"/>
      <c r="GI242" s="151"/>
      <c r="GJ242" s="151"/>
      <c r="GK242" s="151"/>
      <c r="GL242" s="151"/>
      <c r="GM242" s="151"/>
      <c r="GN242" s="151"/>
      <c r="GO242" s="151"/>
      <c r="GP242" s="151"/>
      <c r="GQ242" s="151"/>
      <c r="GR242" s="151"/>
      <c r="GS242" s="151"/>
      <c r="GT242" s="151"/>
      <c r="GU242" s="151"/>
      <c r="GV242" s="151"/>
      <c r="GW242" s="151"/>
      <c r="GX242" s="151"/>
      <c r="GY242" s="151"/>
      <c r="GZ242" s="151"/>
      <c r="HA242" s="151"/>
      <c r="HB242" s="151"/>
      <c r="HC242" s="151"/>
      <c r="HD242" s="151"/>
      <c r="HE242" s="151"/>
      <c r="HF242" s="151"/>
      <c r="HG242" s="151"/>
      <c r="HH242" s="151"/>
      <c r="HI242" s="151"/>
      <c r="HJ242" s="151"/>
      <c r="HK242" s="151"/>
      <c r="HL242" s="151"/>
      <c r="HM242" s="151"/>
      <c r="HN242" s="151"/>
      <c r="HO242" s="151"/>
      <c r="HP242" s="151"/>
      <c r="HQ242" s="151"/>
      <c r="HR242" s="151"/>
      <c r="HS242" s="151"/>
      <c r="HT242" s="151"/>
      <c r="HU242" s="151"/>
      <c r="HV242" s="151"/>
      <c r="HW242" s="151"/>
      <c r="HX242" s="151"/>
      <c r="HY242" s="151"/>
      <c r="HZ242" s="151"/>
      <c r="IA242" s="151"/>
      <c r="IB242" s="151"/>
      <c r="IC242" s="151"/>
      <c r="ID242" s="151"/>
      <c r="IE242" s="151"/>
      <c r="IF242" s="151"/>
      <c r="IG242" s="151"/>
      <c r="IH242" s="151"/>
      <c r="II242" s="151"/>
      <c r="IJ242" s="151"/>
      <c r="IK242" s="151"/>
      <c r="IL242" s="151"/>
      <c r="IM242" s="151"/>
      <c r="IN242" s="151"/>
      <c r="IO242" s="151"/>
      <c r="IP242" s="151"/>
      <c r="IQ242" s="151"/>
      <c r="IR242" s="151"/>
      <c r="IS242" s="151"/>
      <c r="IT242" s="151"/>
      <c r="IU242" s="151"/>
      <c r="IV242" s="151"/>
      <c r="IW242" s="151"/>
      <c r="IX242" s="151"/>
      <c r="IY242" s="151"/>
      <c r="IZ242" s="151"/>
      <c r="JA242" s="151"/>
      <c r="JB242" s="151"/>
      <c r="JC242" s="151"/>
      <c r="JD242" s="151"/>
      <c r="JE242" s="151"/>
      <c r="JF242" s="151"/>
      <c r="JG242" s="151"/>
      <c r="JH242" s="151"/>
      <c r="JI242" s="151"/>
      <c r="JJ242" s="151"/>
      <c r="JK242" s="151"/>
      <c r="JL242" s="151"/>
      <c r="JM242" s="151"/>
      <c r="JN242" s="151"/>
      <c r="JO242" s="151"/>
      <c r="JP242" s="151"/>
      <c r="JQ242" s="151"/>
      <c r="JR242" s="151"/>
      <c r="JS242" s="151"/>
      <c r="JT242" s="151"/>
      <c r="JU242" s="151"/>
      <c r="JV242" s="151"/>
      <c r="JW242" s="151"/>
      <c r="JX242" s="151"/>
      <c r="JY242" s="151"/>
      <c r="JZ242" s="151"/>
      <c r="KA242" s="151"/>
      <c r="KB242" s="151"/>
      <c r="KC242" s="151"/>
      <c r="KD242" s="151"/>
      <c r="KE242" s="151"/>
      <c r="KF242" s="151"/>
      <c r="KG242" s="151"/>
      <c r="KH242" s="151"/>
      <c r="KI242" s="151"/>
      <c r="KJ242" s="151"/>
      <c r="KK242" s="151"/>
      <c r="KL242" s="151"/>
      <c r="KM242" s="151"/>
      <c r="KN242" s="151"/>
      <c r="KO242" s="151"/>
      <c r="KP242" s="151"/>
      <c r="KQ242" s="151"/>
      <c r="KR242" s="151"/>
      <c r="KS242" s="151"/>
      <c r="KT242" s="151"/>
      <c r="KU242" s="151"/>
      <c r="KV242" s="151"/>
      <c r="KW242" s="151"/>
      <c r="KX242" s="151"/>
      <c r="KY242" s="151"/>
      <c r="KZ242" s="151"/>
      <c r="LA242" s="151"/>
      <c r="LB242" s="151"/>
      <c r="LC242" s="151"/>
      <c r="LD242" s="151"/>
      <c r="LE242" s="151"/>
      <c r="LF242" s="151"/>
      <c r="LG242" s="151"/>
      <c r="LH242" s="151"/>
      <c r="LI242" s="151"/>
      <c r="LJ242" s="151"/>
      <c r="LK242" s="151"/>
      <c r="LL242" s="151"/>
      <c r="LM242" s="151"/>
      <c r="LN242" s="151"/>
      <c r="LO242" s="151"/>
      <c r="LP242" s="151"/>
      <c r="LQ242" s="151"/>
      <c r="LR242" s="151"/>
      <c r="LS242" s="151"/>
      <c r="LT242" s="151"/>
      <c r="LU242" s="151"/>
      <c r="LV242" s="151"/>
      <c r="LW242" s="151"/>
      <c r="LX242" s="151"/>
      <c r="LY242" s="151"/>
      <c r="LZ242" s="151"/>
      <c r="MA242" s="151"/>
      <c r="MB242" s="151"/>
      <c r="MC242" s="151"/>
      <c r="MD242" s="151"/>
      <c r="ME242" s="151"/>
      <c r="MF242" s="151"/>
      <c r="MG242" s="151"/>
      <c r="MH242" s="151"/>
      <c r="MI242" s="151"/>
      <c r="MJ242" s="151"/>
      <c r="MK242" s="151"/>
      <c r="ML242" s="151"/>
      <c r="MM242" s="151"/>
      <c r="MN242" s="151"/>
      <c r="MO242" s="151"/>
      <c r="MP242" s="151"/>
      <c r="MQ242" s="151"/>
      <c r="MR242" s="151"/>
      <c r="MS242" s="151"/>
      <c r="MT242" s="151"/>
      <c r="MU242" s="151"/>
      <c r="MV242" s="151"/>
      <c r="MW242" s="151"/>
      <c r="MX242" s="151"/>
      <c r="MY242" s="151"/>
      <c r="MZ242" s="151"/>
      <c r="NA242" s="151"/>
      <c r="NB242" s="151"/>
      <c r="NC242" s="151"/>
      <c r="ND242" s="151"/>
      <c r="NE242" s="151"/>
      <c r="NF242" s="151"/>
      <c r="NG242" s="151"/>
      <c r="NH242" s="151"/>
      <c r="NI242" s="151"/>
      <c r="NJ242" s="151"/>
      <c r="NK242" s="151"/>
      <c r="NL242" s="151"/>
      <c r="NM242" s="151"/>
      <c r="NN242" s="151"/>
      <c r="NO242" s="151"/>
      <c r="NP242" s="151"/>
      <c r="NQ242" s="151"/>
      <c r="NR242" s="151"/>
      <c r="NS242" s="151"/>
      <c r="NT242" s="151"/>
      <c r="NU242" s="151"/>
      <c r="NV242" s="151"/>
      <c r="NW242" s="151"/>
      <c r="NX242" s="151"/>
      <c r="NY242" s="151"/>
      <c r="NZ242" s="151"/>
      <c r="OA242" s="151"/>
      <c r="OB242" s="151"/>
      <c r="OC242" s="151"/>
      <c r="OD242" s="151"/>
      <c r="OE242" s="151"/>
      <c r="OF242" s="151"/>
      <c r="OG242" s="151"/>
      <c r="OH242" s="151"/>
      <c r="OI242" s="151"/>
      <c r="OJ242" s="151"/>
      <c r="OK242" s="151"/>
      <c r="OL242" s="151"/>
      <c r="OM242" s="151"/>
      <c r="ON242" s="151"/>
      <c r="OO242" s="151"/>
      <c r="OP242" s="151"/>
      <c r="OQ242" s="151"/>
      <c r="OR242" s="151"/>
      <c r="OS242" s="151"/>
      <c r="OT242" s="151"/>
      <c r="OU242" s="151"/>
      <c r="OV242" s="151"/>
      <c r="OW242" s="151"/>
      <c r="OX242" s="151"/>
      <c r="OY242" s="151"/>
      <c r="OZ242" s="151"/>
      <c r="PA242" s="151"/>
      <c r="PB242" s="151"/>
      <c r="PC242" s="151"/>
      <c r="PD242" s="151"/>
      <c r="PE242" s="151"/>
      <c r="PF242" s="151"/>
      <c r="PG242" s="151"/>
      <c r="PH242" s="151"/>
      <c r="PI242" s="151"/>
      <c r="PJ242" s="151"/>
      <c r="PK242" s="151"/>
      <c r="PL242" s="151"/>
      <c r="PM242" s="151"/>
      <c r="PN242" s="151"/>
      <c r="PO242" s="151"/>
      <c r="PP242" s="151"/>
      <c r="PQ242" s="151"/>
      <c r="PR242" s="151"/>
      <c r="PS242" s="151"/>
      <c r="PT242" s="151"/>
      <c r="PU242" s="151"/>
      <c r="PV242" s="151"/>
      <c r="PW242" s="151"/>
      <c r="PX242" s="151"/>
      <c r="PY242" s="151"/>
      <c r="PZ242" s="151"/>
      <c r="QA242" s="151"/>
    </row>
    <row r="243" spans="1:443" x14ac:dyDescent="0.25">
      <c r="B243" s="196"/>
      <c r="C243" s="196"/>
      <c r="D243" s="196"/>
      <c r="E243" s="196"/>
      <c r="F243" s="109"/>
    </row>
    <row r="244" spans="1:443" x14ac:dyDescent="0.25">
      <c r="B244" s="131"/>
      <c r="C244" s="7" t="s">
        <v>153</v>
      </c>
      <c r="D244" s="144" t="s">
        <v>163</v>
      </c>
      <c r="E244" s="6" t="str">
        <f>IF(D244="", "Yes or No selection required", IF(AND(D234&lt;&gt;"Yes", D244="Yes"), "Additional providers need to be filled in sequentially. Enter provider details in above section.", ""))</f>
        <v/>
      </c>
      <c r="F244" s="109">
        <f t="shared" ref="F244" si="13">IF(E244="", 0, 1)</f>
        <v>0</v>
      </c>
    </row>
    <row r="245" spans="1:443" x14ac:dyDescent="0.25">
      <c r="B245" s="131"/>
      <c r="C245" s="132" t="s">
        <v>154</v>
      </c>
      <c r="D245" s="56"/>
      <c r="E245" s="105" t="str">
        <f>IF(AND(D244="No", D245=""), "", IF(D245="", "Select provider from list", IF(D244="No", "Delete value or change 'Is another domestic provider' response to 'Yes'", IF(D245="PROVIDER NOT LISTED", "", IF(COUNTIF(D246:D566, D245)+COUNTIF(D175:D244, D245)&gt;0, "Duplicate provider entry detected. Delete duplicate domestic provider", "")))))</f>
        <v/>
      </c>
      <c r="F245" s="109">
        <f>IF(F244=1, 0, IF(E245="", 0, 1))</f>
        <v>0</v>
      </c>
    </row>
    <row r="246" spans="1:443" x14ac:dyDescent="0.25">
      <c r="B246" s="131"/>
      <c r="C246" s="132" t="s">
        <v>156</v>
      </c>
      <c r="D246" s="59"/>
      <c r="E246" s="105" t="str">
        <f>IF(AND(D244="No", D246=""), "",
    IF(D246="",
        IF(D245="PROVIDER NOT LISTED", "Manually enter provider name",
            IF(D245="", "Select provider from list", "")),
        IF(D244="No", "Delete value or change 'Is another domestic provider' response to 'Yes'",
            IF(AND(D245&lt;&gt;"PROVIDER NOT LISTED", D246&lt;&gt;""), "Delete value or choose PROVIDER NOT LISTED above",
                IF(D246="PROVIDER NOT LISTED", "",
                    IF(COUNTIF(D175:D566, D246)-1&gt;0, "Duplicate provider entry detected. Delete duplicate domestic provider", ""))))))</f>
        <v/>
      </c>
      <c r="F246" s="109">
        <f>IF(F244=1, 0, IF(E246="", 0, 1))</f>
        <v>0</v>
      </c>
    </row>
    <row r="247" spans="1:443" x14ac:dyDescent="0.25">
      <c r="B247" s="131"/>
      <c r="C247" s="132" t="s">
        <v>144</v>
      </c>
      <c r="D247" s="56"/>
      <c r="E247" s="105" t="str">
        <f>IF(D244="No",IF(D247&lt;&gt;"","Delete value or change 'Is another domestic provider' response to 'Yes'",""),IF(D247="","No value entered",IF(NOT(ISNUMBER(D247)),"Value must be a number",IF(D247&lt;0,"Value cannot be negative",IF(D247&lt;&gt;ROUND(D247,0),"Value must be rounded to the whole dollar","")))))</f>
        <v/>
      </c>
      <c r="F247" s="109">
        <f>IF(F244=1, 0, IF(E247="", 0, 1))</f>
        <v>0</v>
      </c>
    </row>
    <row r="248" spans="1:443" x14ac:dyDescent="0.25">
      <c r="B248" s="131"/>
      <c r="C248" s="133" t="s">
        <v>157</v>
      </c>
      <c r="D248" s="134"/>
      <c r="E248" s="105"/>
      <c r="F248" s="109">
        <f>IF(F244=1, 0, IF(E248="", 0, 1))</f>
        <v>0</v>
      </c>
    </row>
    <row r="249" spans="1:443" x14ac:dyDescent="0.25">
      <c r="B249" s="131"/>
      <c r="C249" s="132" t="s">
        <v>158</v>
      </c>
      <c r="D249" s="56"/>
      <c r="E249" s="105" t="str">
        <f>IF(AND(D249&lt;&gt;"",$D$140="No"),"Entity did not participate in Panel. Please delete value or contact OLSC for assistance",IF(D244="No",IF(D249&lt;&gt;"","Delete value or change 'Is another domestic provider' response to 'Yes'",""),IF(D249="",IF($D$140="Yes","No value entered",""),IF(NOT(ISNUMBER(D249)),"Value must be a number",IF(D249&lt;0,"Value cannot be negative",IF(D249&lt;&gt;ROUND(D249,0),"Value must be rounded to the whole dollar",""))))))</f>
        <v/>
      </c>
      <c r="F249" s="109">
        <f>IF(F244=1, 0, IF(E249="", 0, 1))</f>
        <v>0</v>
      </c>
    </row>
    <row r="250" spans="1:443" x14ac:dyDescent="0.25">
      <c r="B250" s="131"/>
      <c r="C250" s="132" t="s">
        <v>159</v>
      </c>
      <c r="D250" s="56"/>
      <c r="E250" s="105" t="str">
        <f>IF(AND(D250&lt;&gt;"",$D$140="No"),"Entity did not participate in Panel. Please delete value or contact OLSC for assistance",IF(D244="No",IF(D250&lt;&gt;"","Delete value or change 'Is another domestic provider' response to 'Yes'",""),IF(D250="",IF($D$140="Yes","No value entered",""),IF(NOT(ISNUMBER(D250)),"Value must be a number",IF(D250&lt;0,"Value cannot be negative",IF(D250&lt;&gt;ROUND(D250,0),"Value must be rounded to the whole dollar",""))))))</f>
        <v/>
      </c>
      <c r="F250" s="109">
        <f>IF(F244=1, 0, IF(E250="", 0, 1))</f>
        <v>0</v>
      </c>
    </row>
    <row r="251" spans="1:443" x14ac:dyDescent="0.25">
      <c r="B251" s="131"/>
      <c r="C251" s="203"/>
      <c r="D251" s="203"/>
      <c r="E251" s="203"/>
      <c r="F251" s="109">
        <f>IF(E251="", 0, 1)</f>
        <v>0</v>
      </c>
    </row>
    <row r="252" spans="1:443" s="154" customFormat="1" x14ac:dyDescent="0.3">
      <c r="A252" s="151"/>
      <c r="B252" s="152"/>
      <c r="C252" s="198" t="s">
        <v>160</v>
      </c>
      <c r="D252" s="198"/>
      <c r="E252" s="198"/>
      <c r="F252" s="153">
        <f t="shared" ref="F252" si="14">IF(E252="", 0, 1)</f>
        <v>0</v>
      </c>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c r="AE252" s="151"/>
      <c r="AF252" s="151"/>
      <c r="AG252" s="151"/>
      <c r="AH252" s="151"/>
      <c r="AI252" s="151"/>
      <c r="AJ252" s="151"/>
      <c r="AK252" s="151"/>
      <c r="AL252" s="151"/>
      <c r="AM252" s="151"/>
      <c r="AN252" s="151"/>
      <c r="AO252" s="151"/>
      <c r="AP252" s="151"/>
      <c r="AQ252" s="151"/>
      <c r="AR252" s="151"/>
      <c r="AS252" s="151"/>
      <c r="AT252" s="151"/>
      <c r="AU252" s="151"/>
      <c r="AV252" s="151"/>
      <c r="AW252" s="151"/>
      <c r="AX252" s="151"/>
      <c r="AY252" s="151"/>
      <c r="AZ252" s="151"/>
      <c r="BA252" s="151"/>
      <c r="BB252" s="151"/>
      <c r="BC252" s="151"/>
      <c r="BD252" s="151"/>
      <c r="BE252" s="151"/>
      <c r="BF252" s="151"/>
      <c r="BG252" s="151"/>
      <c r="BH252" s="151"/>
      <c r="BI252" s="151"/>
      <c r="BJ252" s="151"/>
      <c r="BK252" s="151"/>
      <c r="BL252" s="151"/>
      <c r="BM252" s="151"/>
      <c r="BN252" s="151"/>
      <c r="BO252" s="151"/>
      <c r="BP252" s="151"/>
      <c r="BQ252" s="151"/>
      <c r="BR252" s="151"/>
      <c r="BS252" s="151"/>
      <c r="BT252" s="151"/>
      <c r="BU252" s="151"/>
      <c r="BV252" s="151"/>
      <c r="BW252" s="151"/>
      <c r="BX252" s="151"/>
      <c r="BY252" s="151"/>
      <c r="BZ252" s="151"/>
      <c r="CA252" s="151"/>
      <c r="CB252" s="151"/>
      <c r="CC252" s="151"/>
      <c r="CD252" s="151"/>
      <c r="CE252" s="151"/>
      <c r="CF252" s="151"/>
      <c r="CG252" s="151"/>
      <c r="CH252" s="151"/>
      <c r="CI252" s="151"/>
      <c r="CJ252" s="151"/>
      <c r="CK252" s="151"/>
      <c r="CL252" s="151"/>
      <c r="CM252" s="151"/>
      <c r="CN252" s="151"/>
      <c r="CO252" s="151"/>
      <c r="CP252" s="151"/>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151"/>
      <c r="DL252" s="151"/>
      <c r="DM252" s="151"/>
      <c r="DN252" s="151"/>
      <c r="DO252" s="151"/>
      <c r="DP252" s="151"/>
      <c r="DQ252" s="151"/>
      <c r="DR252" s="151"/>
      <c r="DS252" s="151"/>
      <c r="DT252" s="151"/>
      <c r="DU252" s="151"/>
      <c r="DV252" s="151"/>
      <c r="DW252" s="151"/>
      <c r="DX252" s="151"/>
      <c r="DY252" s="151"/>
      <c r="DZ252" s="151"/>
      <c r="EA252" s="151"/>
      <c r="EB252" s="151"/>
      <c r="EC252" s="151"/>
      <c r="ED252" s="151"/>
      <c r="EE252" s="151"/>
      <c r="EF252" s="151"/>
      <c r="EG252" s="151"/>
      <c r="EH252" s="151"/>
      <c r="EI252" s="151"/>
      <c r="EJ252" s="151"/>
      <c r="EK252" s="151"/>
      <c r="EL252" s="151"/>
      <c r="EM252" s="151"/>
      <c r="EN252" s="151"/>
      <c r="EO252" s="151"/>
      <c r="EP252" s="151"/>
      <c r="EQ252" s="151"/>
      <c r="ER252" s="151"/>
      <c r="ES252" s="151"/>
      <c r="ET252" s="151"/>
      <c r="EU252" s="151"/>
      <c r="EV252" s="151"/>
      <c r="EW252" s="151"/>
      <c r="EX252" s="151"/>
      <c r="EY252" s="151"/>
      <c r="EZ252" s="151"/>
      <c r="FA252" s="151"/>
      <c r="FB252" s="151"/>
      <c r="FC252" s="151"/>
      <c r="FD252" s="151"/>
      <c r="FE252" s="151"/>
      <c r="FF252" s="151"/>
      <c r="FG252" s="151"/>
      <c r="FH252" s="151"/>
      <c r="FI252" s="151"/>
      <c r="FJ252" s="151"/>
      <c r="FK252" s="151"/>
      <c r="FL252" s="151"/>
      <c r="FM252" s="151"/>
      <c r="FN252" s="151"/>
      <c r="FO252" s="151"/>
      <c r="FP252" s="151"/>
      <c r="FQ252" s="151"/>
      <c r="FR252" s="151"/>
      <c r="FS252" s="151"/>
      <c r="FT252" s="151"/>
      <c r="FU252" s="151"/>
      <c r="FV252" s="151"/>
      <c r="FW252" s="151"/>
      <c r="FX252" s="151"/>
      <c r="FY252" s="151"/>
      <c r="FZ252" s="151"/>
      <c r="GA252" s="151"/>
      <c r="GB252" s="151"/>
      <c r="GC252" s="151"/>
      <c r="GD252" s="151"/>
      <c r="GE252" s="151"/>
      <c r="GF252" s="151"/>
      <c r="GG252" s="151"/>
      <c r="GH252" s="151"/>
      <c r="GI252" s="151"/>
      <c r="GJ252" s="151"/>
      <c r="GK252" s="151"/>
      <c r="GL252" s="151"/>
      <c r="GM252" s="151"/>
      <c r="GN252" s="151"/>
      <c r="GO252" s="151"/>
      <c r="GP252" s="151"/>
      <c r="GQ252" s="151"/>
      <c r="GR252" s="151"/>
      <c r="GS252" s="151"/>
      <c r="GT252" s="151"/>
      <c r="GU252" s="151"/>
      <c r="GV252" s="151"/>
      <c r="GW252" s="151"/>
      <c r="GX252" s="151"/>
      <c r="GY252" s="151"/>
      <c r="GZ252" s="151"/>
      <c r="HA252" s="151"/>
      <c r="HB252" s="151"/>
      <c r="HC252" s="151"/>
      <c r="HD252" s="151"/>
      <c r="HE252" s="151"/>
      <c r="HF252" s="151"/>
      <c r="HG252" s="151"/>
      <c r="HH252" s="151"/>
      <c r="HI252" s="151"/>
      <c r="HJ252" s="151"/>
      <c r="HK252" s="151"/>
      <c r="HL252" s="151"/>
      <c r="HM252" s="151"/>
      <c r="HN252" s="151"/>
      <c r="HO252" s="151"/>
      <c r="HP252" s="151"/>
      <c r="HQ252" s="151"/>
      <c r="HR252" s="151"/>
      <c r="HS252" s="151"/>
      <c r="HT252" s="151"/>
      <c r="HU252" s="151"/>
      <c r="HV252" s="151"/>
      <c r="HW252" s="151"/>
      <c r="HX252" s="151"/>
      <c r="HY252" s="151"/>
      <c r="HZ252" s="151"/>
      <c r="IA252" s="151"/>
      <c r="IB252" s="151"/>
      <c r="IC252" s="151"/>
      <c r="ID252" s="151"/>
      <c r="IE252" s="151"/>
      <c r="IF252" s="151"/>
      <c r="IG252" s="151"/>
      <c r="IH252" s="151"/>
      <c r="II252" s="151"/>
      <c r="IJ252" s="151"/>
      <c r="IK252" s="151"/>
      <c r="IL252" s="151"/>
      <c r="IM252" s="151"/>
      <c r="IN252" s="151"/>
      <c r="IO252" s="151"/>
      <c r="IP252" s="151"/>
      <c r="IQ252" s="151"/>
      <c r="IR252" s="151"/>
      <c r="IS252" s="151"/>
      <c r="IT252" s="151"/>
      <c r="IU252" s="151"/>
      <c r="IV252" s="151"/>
      <c r="IW252" s="151"/>
      <c r="IX252" s="151"/>
      <c r="IY252" s="151"/>
      <c r="IZ252" s="151"/>
      <c r="JA252" s="151"/>
      <c r="JB252" s="151"/>
      <c r="JC252" s="151"/>
      <c r="JD252" s="151"/>
      <c r="JE252" s="151"/>
      <c r="JF252" s="151"/>
      <c r="JG252" s="151"/>
      <c r="JH252" s="151"/>
      <c r="JI252" s="151"/>
      <c r="JJ252" s="151"/>
      <c r="JK252" s="151"/>
      <c r="JL252" s="151"/>
      <c r="JM252" s="151"/>
      <c r="JN252" s="151"/>
      <c r="JO252" s="151"/>
      <c r="JP252" s="151"/>
      <c r="JQ252" s="151"/>
      <c r="JR252" s="151"/>
      <c r="JS252" s="151"/>
      <c r="JT252" s="151"/>
      <c r="JU252" s="151"/>
      <c r="JV252" s="151"/>
      <c r="JW252" s="151"/>
      <c r="JX252" s="151"/>
      <c r="JY252" s="151"/>
      <c r="JZ252" s="151"/>
      <c r="KA252" s="151"/>
      <c r="KB252" s="151"/>
      <c r="KC252" s="151"/>
      <c r="KD252" s="151"/>
      <c r="KE252" s="151"/>
      <c r="KF252" s="151"/>
      <c r="KG252" s="151"/>
      <c r="KH252" s="151"/>
      <c r="KI252" s="151"/>
      <c r="KJ252" s="151"/>
      <c r="KK252" s="151"/>
      <c r="KL252" s="151"/>
      <c r="KM252" s="151"/>
      <c r="KN252" s="151"/>
      <c r="KO252" s="151"/>
      <c r="KP252" s="151"/>
      <c r="KQ252" s="151"/>
      <c r="KR252" s="151"/>
      <c r="KS252" s="151"/>
      <c r="KT252" s="151"/>
      <c r="KU252" s="151"/>
      <c r="KV252" s="151"/>
      <c r="KW252" s="151"/>
      <c r="KX252" s="151"/>
      <c r="KY252" s="151"/>
      <c r="KZ252" s="151"/>
      <c r="LA252" s="151"/>
      <c r="LB252" s="151"/>
      <c r="LC252" s="151"/>
      <c r="LD252" s="151"/>
      <c r="LE252" s="151"/>
      <c r="LF252" s="151"/>
      <c r="LG252" s="151"/>
      <c r="LH252" s="151"/>
      <c r="LI252" s="151"/>
      <c r="LJ252" s="151"/>
      <c r="LK252" s="151"/>
      <c r="LL252" s="151"/>
      <c r="LM252" s="151"/>
      <c r="LN252" s="151"/>
      <c r="LO252" s="151"/>
      <c r="LP252" s="151"/>
      <c r="LQ252" s="151"/>
      <c r="LR252" s="151"/>
      <c r="LS252" s="151"/>
      <c r="LT252" s="151"/>
      <c r="LU252" s="151"/>
      <c r="LV252" s="151"/>
      <c r="LW252" s="151"/>
      <c r="LX252" s="151"/>
      <c r="LY252" s="151"/>
      <c r="LZ252" s="151"/>
      <c r="MA252" s="151"/>
      <c r="MB252" s="151"/>
      <c r="MC252" s="151"/>
      <c r="MD252" s="151"/>
      <c r="ME252" s="151"/>
      <c r="MF252" s="151"/>
      <c r="MG252" s="151"/>
      <c r="MH252" s="151"/>
      <c r="MI252" s="151"/>
      <c r="MJ252" s="151"/>
      <c r="MK252" s="151"/>
      <c r="ML252" s="151"/>
      <c r="MM252" s="151"/>
      <c r="MN252" s="151"/>
      <c r="MO252" s="151"/>
      <c r="MP252" s="151"/>
      <c r="MQ252" s="151"/>
      <c r="MR252" s="151"/>
      <c r="MS252" s="151"/>
      <c r="MT252" s="151"/>
      <c r="MU252" s="151"/>
      <c r="MV252" s="151"/>
      <c r="MW252" s="151"/>
      <c r="MX252" s="151"/>
      <c r="MY252" s="151"/>
      <c r="MZ252" s="151"/>
      <c r="NA252" s="151"/>
      <c r="NB252" s="151"/>
      <c r="NC252" s="151"/>
      <c r="ND252" s="151"/>
      <c r="NE252" s="151"/>
      <c r="NF252" s="151"/>
      <c r="NG252" s="151"/>
      <c r="NH252" s="151"/>
      <c r="NI252" s="151"/>
      <c r="NJ252" s="151"/>
      <c r="NK252" s="151"/>
      <c r="NL252" s="151"/>
      <c r="NM252" s="151"/>
      <c r="NN252" s="151"/>
      <c r="NO252" s="151"/>
      <c r="NP252" s="151"/>
      <c r="NQ252" s="151"/>
      <c r="NR252" s="151"/>
      <c r="NS252" s="151"/>
      <c r="NT252" s="151"/>
      <c r="NU252" s="151"/>
      <c r="NV252" s="151"/>
      <c r="NW252" s="151"/>
      <c r="NX252" s="151"/>
      <c r="NY252" s="151"/>
      <c r="NZ252" s="151"/>
      <c r="OA252" s="151"/>
      <c r="OB252" s="151"/>
      <c r="OC252" s="151"/>
      <c r="OD252" s="151"/>
      <c r="OE252" s="151"/>
      <c r="OF252" s="151"/>
      <c r="OG252" s="151"/>
      <c r="OH252" s="151"/>
      <c r="OI252" s="151"/>
      <c r="OJ252" s="151"/>
      <c r="OK252" s="151"/>
      <c r="OL252" s="151"/>
      <c r="OM252" s="151"/>
      <c r="ON252" s="151"/>
      <c r="OO252" s="151"/>
      <c r="OP252" s="151"/>
      <c r="OQ252" s="151"/>
      <c r="OR252" s="151"/>
      <c r="OS252" s="151"/>
      <c r="OT252" s="151"/>
      <c r="OU252" s="151"/>
      <c r="OV252" s="151"/>
      <c r="OW252" s="151"/>
      <c r="OX252" s="151"/>
      <c r="OY252" s="151"/>
      <c r="OZ252" s="151"/>
      <c r="PA252" s="151"/>
      <c r="PB252" s="151"/>
      <c r="PC252" s="151"/>
      <c r="PD252" s="151"/>
      <c r="PE252" s="151"/>
      <c r="PF252" s="151"/>
      <c r="PG252" s="151"/>
      <c r="PH252" s="151"/>
      <c r="PI252" s="151"/>
      <c r="PJ252" s="151"/>
      <c r="PK252" s="151"/>
      <c r="PL252" s="151"/>
      <c r="PM252" s="151"/>
      <c r="PN252" s="151"/>
      <c r="PO252" s="151"/>
      <c r="PP252" s="151"/>
      <c r="PQ252" s="151"/>
      <c r="PR252" s="151"/>
      <c r="PS252" s="151"/>
      <c r="PT252" s="151"/>
      <c r="PU252" s="151"/>
      <c r="PV252" s="151"/>
      <c r="PW252" s="151"/>
      <c r="PX252" s="151"/>
      <c r="PY252" s="151"/>
      <c r="PZ252" s="151"/>
      <c r="QA252" s="151"/>
    </row>
    <row r="253" spans="1:443" x14ac:dyDescent="0.25">
      <c r="B253" s="196"/>
      <c r="C253" s="196"/>
      <c r="D253" s="196"/>
      <c r="E253" s="196"/>
      <c r="F253" s="109"/>
    </row>
    <row r="254" spans="1:443" x14ac:dyDescent="0.25">
      <c r="B254" s="131"/>
      <c r="C254" s="7" t="s">
        <v>153</v>
      </c>
      <c r="D254" s="144" t="s">
        <v>163</v>
      </c>
      <c r="E254" s="6" t="str">
        <f>IF(D254="", "Yes or No selection required", IF(AND(D244&lt;&gt;"Yes", D254="Yes"), "Additional providers need to be filled in sequentially. Enter provider details in above section.", ""))</f>
        <v/>
      </c>
      <c r="F254" s="109">
        <f t="shared" ref="F254" si="15">IF(E254="", 0, 1)</f>
        <v>0</v>
      </c>
    </row>
    <row r="255" spans="1:443" x14ac:dyDescent="0.25">
      <c r="B255" s="131"/>
      <c r="C255" s="132" t="s">
        <v>154</v>
      </c>
      <c r="D255" s="56"/>
      <c r="E255" s="105" t="str">
        <f>IF(AND(D254="No", D255=""), "", IF(D255="", "Select provider from list", IF(D254="No", "Delete value or change 'Is another domestic provider' response to 'Yes'", IF(D255="PROVIDER NOT LISTED", "", IF(COUNTIF(D256:D566, D255)+COUNTIF(D175:D254, D255)&gt;0, "Duplicate provider entry detected. Delete duplicate domestic provider", "")))))</f>
        <v/>
      </c>
      <c r="F255" s="109">
        <f>IF(F254=1, 0, IF(E255="", 0, 1))</f>
        <v>0</v>
      </c>
    </row>
    <row r="256" spans="1:443" x14ac:dyDescent="0.25">
      <c r="B256" s="131"/>
      <c r="C256" s="132" t="s">
        <v>156</v>
      </c>
      <c r="D256" s="59"/>
      <c r="E256" s="105" t="str">
        <f>IF(AND(D254="No", D256=""), "",
    IF(D256="",
        IF(D255="PROVIDER NOT LISTED", "Manually enter provider name",
            IF(D255="", "Select provider from list", "")),
        IF(D254="No", "Delete value or change 'Is another domestic provider' response to 'Yes'",
            IF(AND(D255&lt;&gt;"PROVIDER NOT LISTED", D256&lt;&gt;""), "Delete value or choose PROVIDER NOT LISTED above",
                IF(D256="PROVIDER NOT LISTED", "",
                    IF(COUNTIF(D175:D566, D256)-1&gt;0, "Duplicate provider entry detected. Delete duplicate domestic provider", ""))))))</f>
        <v/>
      </c>
      <c r="F256" s="109">
        <f>IF(F254=1, 0, IF(E256="", 0, 1))</f>
        <v>0</v>
      </c>
    </row>
    <row r="257" spans="1:443" x14ac:dyDescent="0.25">
      <c r="B257" s="131"/>
      <c r="C257" s="132" t="s">
        <v>144</v>
      </c>
      <c r="D257" s="56"/>
      <c r="E257" s="105" t="str">
        <f>IF(D254="No",IF(D257&lt;&gt;"","Delete value or change 'Is another domestic provider' response to 'Yes'",""),IF(D257="","No value entered",IF(NOT(ISNUMBER(D257)),"Value must be a number",IF(D257&lt;0,"Value cannot be negative",IF(D257&lt;&gt;ROUND(D257,0),"Value must be rounded to the whole dollar","")))))</f>
        <v/>
      </c>
      <c r="F257" s="109">
        <f>IF(F254=1, 0, IF(E257="", 0, 1))</f>
        <v>0</v>
      </c>
    </row>
    <row r="258" spans="1:443" x14ac:dyDescent="0.25">
      <c r="B258" s="131"/>
      <c r="C258" s="133" t="s">
        <v>157</v>
      </c>
      <c r="D258" s="134"/>
      <c r="E258" s="105"/>
      <c r="F258" s="109">
        <f>IF(F254=1, 0, IF(E258="", 0, 1))</f>
        <v>0</v>
      </c>
    </row>
    <row r="259" spans="1:443" x14ac:dyDescent="0.25">
      <c r="B259" s="131"/>
      <c r="C259" s="132" t="s">
        <v>158</v>
      </c>
      <c r="D259" s="56"/>
      <c r="E259" s="105" t="str">
        <f>IF(AND(D259&lt;&gt;"",$D$140="No"),"Entity did not participate in Panel. Please delete value or contact OLSC for assistance",IF(D254="No",IF(D259&lt;&gt;"","Delete value or change 'Is another domestic provider' response to 'Yes'",""),IF(D259="",IF($D$140="Yes","No value entered",""),IF(NOT(ISNUMBER(D259)),"Value must be a number",IF(D259&lt;0,"Value cannot be negative",IF(D259&lt;&gt;ROUND(D259,0),"Value must be rounded to the whole dollar",""))))))</f>
        <v/>
      </c>
      <c r="F259" s="109">
        <f>IF(F254=1, 0, IF(E259="", 0, 1))</f>
        <v>0</v>
      </c>
    </row>
    <row r="260" spans="1:443" x14ac:dyDescent="0.25">
      <c r="B260" s="131"/>
      <c r="C260" s="132" t="s">
        <v>159</v>
      </c>
      <c r="D260" s="56"/>
      <c r="E260" s="105" t="str">
        <f>IF(AND(D260&lt;&gt;"",$D$140="No"),"Entity did not participate in Panel. Please delete value or contact OLSC for assistance",IF(D254="No",IF(D260&lt;&gt;"","Delete value or change 'Is another domestic provider' response to 'Yes'",""),IF(D260="",IF($D$140="Yes","No value entered",""),IF(NOT(ISNUMBER(D260)),"Value must be a number",IF(D260&lt;0,"Value cannot be negative",IF(D260&lt;&gt;ROUND(D260,0),"Value must be rounded to the whole dollar",""))))))</f>
        <v/>
      </c>
      <c r="F260" s="109">
        <f>IF(F254=1, 0, IF(E260="", 0, 1))</f>
        <v>0</v>
      </c>
    </row>
    <row r="261" spans="1:443" x14ac:dyDescent="0.25">
      <c r="B261" s="131"/>
      <c r="C261" s="203"/>
      <c r="D261" s="203"/>
      <c r="E261" s="203"/>
      <c r="F261" s="109">
        <f>IF(E261="", 0, 1)</f>
        <v>0</v>
      </c>
    </row>
    <row r="262" spans="1:443" s="154" customFormat="1" x14ac:dyDescent="0.3">
      <c r="A262" s="151"/>
      <c r="B262" s="152"/>
      <c r="C262" s="198" t="s">
        <v>160</v>
      </c>
      <c r="D262" s="198"/>
      <c r="E262" s="198"/>
      <c r="F262" s="153">
        <f t="shared" ref="F262" si="16">IF(E262="", 0, 1)</f>
        <v>0</v>
      </c>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151"/>
      <c r="DL262" s="151"/>
      <c r="DM262" s="151"/>
      <c r="DN262" s="151"/>
      <c r="DO262" s="151"/>
      <c r="DP262" s="151"/>
      <c r="DQ262" s="151"/>
      <c r="DR262" s="151"/>
      <c r="DS262" s="151"/>
      <c r="DT262" s="151"/>
      <c r="DU262" s="151"/>
      <c r="DV262" s="151"/>
      <c r="DW262" s="151"/>
      <c r="DX262" s="151"/>
      <c r="DY262" s="151"/>
      <c r="DZ262" s="151"/>
      <c r="EA262" s="151"/>
      <c r="EB262" s="151"/>
      <c r="EC262" s="151"/>
      <c r="ED262" s="151"/>
      <c r="EE262" s="151"/>
      <c r="EF262" s="151"/>
      <c r="EG262" s="151"/>
      <c r="EH262" s="151"/>
      <c r="EI262" s="151"/>
      <c r="EJ262" s="151"/>
      <c r="EK262" s="151"/>
      <c r="EL262" s="151"/>
      <c r="EM262" s="151"/>
      <c r="EN262" s="151"/>
      <c r="EO262" s="151"/>
      <c r="EP262" s="151"/>
      <c r="EQ262" s="151"/>
      <c r="ER262" s="151"/>
      <c r="ES262" s="151"/>
      <c r="ET262" s="151"/>
      <c r="EU262" s="151"/>
      <c r="EV262" s="151"/>
      <c r="EW262" s="151"/>
      <c r="EX262" s="151"/>
      <c r="EY262" s="151"/>
      <c r="EZ262" s="151"/>
      <c r="FA262" s="151"/>
      <c r="FB262" s="151"/>
      <c r="FC262" s="151"/>
      <c r="FD262" s="151"/>
      <c r="FE262" s="151"/>
      <c r="FF262" s="151"/>
      <c r="FG262" s="151"/>
      <c r="FH262" s="151"/>
      <c r="FI262" s="151"/>
      <c r="FJ262" s="151"/>
      <c r="FK262" s="151"/>
      <c r="FL262" s="151"/>
      <c r="FM262" s="151"/>
      <c r="FN262" s="151"/>
      <c r="FO262" s="151"/>
      <c r="FP262" s="151"/>
      <c r="FQ262" s="151"/>
      <c r="FR262" s="151"/>
      <c r="FS262" s="151"/>
      <c r="FT262" s="151"/>
      <c r="FU262" s="151"/>
      <c r="FV262" s="151"/>
      <c r="FW262" s="151"/>
      <c r="FX262" s="151"/>
      <c r="FY262" s="151"/>
      <c r="FZ262" s="151"/>
      <c r="GA262" s="151"/>
      <c r="GB262" s="151"/>
      <c r="GC262" s="151"/>
      <c r="GD262" s="151"/>
      <c r="GE262" s="151"/>
      <c r="GF262" s="151"/>
      <c r="GG262" s="151"/>
      <c r="GH262" s="151"/>
      <c r="GI262" s="151"/>
      <c r="GJ262" s="151"/>
      <c r="GK262" s="151"/>
      <c r="GL262" s="151"/>
      <c r="GM262" s="151"/>
      <c r="GN262" s="151"/>
      <c r="GO262" s="151"/>
      <c r="GP262" s="151"/>
      <c r="GQ262" s="151"/>
      <c r="GR262" s="151"/>
      <c r="GS262" s="151"/>
      <c r="GT262" s="151"/>
      <c r="GU262" s="151"/>
      <c r="GV262" s="151"/>
      <c r="GW262" s="151"/>
      <c r="GX262" s="151"/>
      <c r="GY262" s="151"/>
      <c r="GZ262" s="151"/>
      <c r="HA262" s="151"/>
      <c r="HB262" s="151"/>
      <c r="HC262" s="151"/>
      <c r="HD262" s="151"/>
      <c r="HE262" s="151"/>
      <c r="HF262" s="151"/>
      <c r="HG262" s="151"/>
      <c r="HH262" s="151"/>
      <c r="HI262" s="151"/>
      <c r="HJ262" s="151"/>
      <c r="HK262" s="151"/>
      <c r="HL262" s="151"/>
      <c r="HM262" s="151"/>
      <c r="HN262" s="151"/>
      <c r="HO262" s="151"/>
      <c r="HP262" s="151"/>
      <c r="HQ262" s="151"/>
      <c r="HR262" s="151"/>
      <c r="HS262" s="151"/>
      <c r="HT262" s="151"/>
      <c r="HU262" s="151"/>
      <c r="HV262" s="151"/>
      <c r="HW262" s="151"/>
      <c r="HX262" s="151"/>
      <c r="HY262" s="151"/>
      <c r="HZ262" s="151"/>
      <c r="IA262" s="151"/>
      <c r="IB262" s="151"/>
      <c r="IC262" s="151"/>
      <c r="ID262" s="151"/>
      <c r="IE262" s="151"/>
      <c r="IF262" s="151"/>
      <c r="IG262" s="151"/>
      <c r="IH262" s="151"/>
      <c r="II262" s="151"/>
      <c r="IJ262" s="151"/>
      <c r="IK262" s="151"/>
      <c r="IL262" s="151"/>
      <c r="IM262" s="151"/>
      <c r="IN262" s="151"/>
      <c r="IO262" s="151"/>
      <c r="IP262" s="151"/>
      <c r="IQ262" s="151"/>
      <c r="IR262" s="151"/>
      <c r="IS262" s="151"/>
      <c r="IT262" s="151"/>
      <c r="IU262" s="151"/>
      <c r="IV262" s="151"/>
      <c r="IW262" s="151"/>
      <c r="IX262" s="151"/>
      <c r="IY262" s="151"/>
      <c r="IZ262" s="151"/>
      <c r="JA262" s="151"/>
      <c r="JB262" s="151"/>
      <c r="JC262" s="151"/>
      <c r="JD262" s="151"/>
      <c r="JE262" s="151"/>
      <c r="JF262" s="151"/>
      <c r="JG262" s="151"/>
      <c r="JH262" s="151"/>
      <c r="JI262" s="151"/>
      <c r="JJ262" s="151"/>
      <c r="JK262" s="151"/>
      <c r="JL262" s="151"/>
      <c r="JM262" s="151"/>
      <c r="JN262" s="151"/>
      <c r="JO262" s="151"/>
      <c r="JP262" s="151"/>
      <c r="JQ262" s="151"/>
      <c r="JR262" s="151"/>
      <c r="JS262" s="151"/>
      <c r="JT262" s="151"/>
      <c r="JU262" s="151"/>
      <c r="JV262" s="151"/>
      <c r="JW262" s="151"/>
      <c r="JX262" s="151"/>
      <c r="JY262" s="151"/>
      <c r="JZ262" s="151"/>
      <c r="KA262" s="151"/>
      <c r="KB262" s="151"/>
      <c r="KC262" s="151"/>
      <c r="KD262" s="151"/>
      <c r="KE262" s="151"/>
      <c r="KF262" s="151"/>
      <c r="KG262" s="151"/>
      <c r="KH262" s="151"/>
      <c r="KI262" s="151"/>
      <c r="KJ262" s="151"/>
      <c r="KK262" s="151"/>
      <c r="KL262" s="151"/>
      <c r="KM262" s="151"/>
      <c r="KN262" s="151"/>
      <c r="KO262" s="151"/>
      <c r="KP262" s="151"/>
      <c r="KQ262" s="151"/>
      <c r="KR262" s="151"/>
      <c r="KS262" s="151"/>
      <c r="KT262" s="151"/>
      <c r="KU262" s="151"/>
      <c r="KV262" s="151"/>
      <c r="KW262" s="151"/>
      <c r="KX262" s="151"/>
      <c r="KY262" s="151"/>
      <c r="KZ262" s="151"/>
      <c r="LA262" s="151"/>
      <c r="LB262" s="151"/>
      <c r="LC262" s="151"/>
      <c r="LD262" s="151"/>
      <c r="LE262" s="151"/>
      <c r="LF262" s="151"/>
      <c r="LG262" s="151"/>
      <c r="LH262" s="151"/>
      <c r="LI262" s="151"/>
      <c r="LJ262" s="151"/>
      <c r="LK262" s="151"/>
      <c r="LL262" s="151"/>
      <c r="LM262" s="151"/>
      <c r="LN262" s="151"/>
      <c r="LO262" s="151"/>
      <c r="LP262" s="151"/>
      <c r="LQ262" s="151"/>
      <c r="LR262" s="151"/>
      <c r="LS262" s="151"/>
      <c r="LT262" s="151"/>
      <c r="LU262" s="151"/>
      <c r="LV262" s="151"/>
      <c r="LW262" s="151"/>
      <c r="LX262" s="151"/>
      <c r="LY262" s="151"/>
      <c r="LZ262" s="151"/>
      <c r="MA262" s="151"/>
      <c r="MB262" s="151"/>
      <c r="MC262" s="151"/>
      <c r="MD262" s="151"/>
      <c r="ME262" s="151"/>
      <c r="MF262" s="151"/>
      <c r="MG262" s="151"/>
      <c r="MH262" s="151"/>
      <c r="MI262" s="151"/>
      <c r="MJ262" s="151"/>
      <c r="MK262" s="151"/>
      <c r="ML262" s="151"/>
      <c r="MM262" s="151"/>
      <c r="MN262" s="151"/>
      <c r="MO262" s="151"/>
      <c r="MP262" s="151"/>
      <c r="MQ262" s="151"/>
      <c r="MR262" s="151"/>
      <c r="MS262" s="151"/>
      <c r="MT262" s="151"/>
      <c r="MU262" s="151"/>
      <c r="MV262" s="151"/>
      <c r="MW262" s="151"/>
      <c r="MX262" s="151"/>
      <c r="MY262" s="151"/>
      <c r="MZ262" s="151"/>
      <c r="NA262" s="151"/>
      <c r="NB262" s="151"/>
      <c r="NC262" s="151"/>
      <c r="ND262" s="151"/>
      <c r="NE262" s="151"/>
      <c r="NF262" s="151"/>
      <c r="NG262" s="151"/>
      <c r="NH262" s="151"/>
      <c r="NI262" s="151"/>
      <c r="NJ262" s="151"/>
      <c r="NK262" s="151"/>
      <c r="NL262" s="151"/>
      <c r="NM262" s="151"/>
      <c r="NN262" s="151"/>
      <c r="NO262" s="151"/>
      <c r="NP262" s="151"/>
      <c r="NQ262" s="151"/>
      <c r="NR262" s="151"/>
      <c r="NS262" s="151"/>
      <c r="NT262" s="151"/>
      <c r="NU262" s="151"/>
      <c r="NV262" s="151"/>
      <c r="NW262" s="151"/>
      <c r="NX262" s="151"/>
      <c r="NY262" s="151"/>
      <c r="NZ262" s="151"/>
      <c r="OA262" s="151"/>
      <c r="OB262" s="151"/>
      <c r="OC262" s="151"/>
      <c r="OD262" s="151"/>
      <c r="OE262" s="151"/>
      <c r="OF262" s="151"/>
      <c r="OG262" s="151"/>
      <c r="OH262" s="151"/>
      <c r="OI262" s="151"/>
      <c r="OJ262" s="151"/>
      <c r="OK262" s="151"/>
      <c r="OL262" s="151"/>
      <c r="OM262" s="151"/>
      <c r="ON262" s="151"/>
      <c r="OO262" s="151"/>
      <c r="OP262" s="151"/>
      <c r="OQ262" s="151"/>
      <c r="OR262" s="151"/>
      <c r="OS262" s="151"/>
      <c r="OT262" s="151"/>
      <c r="OU262" s="151"/>
      <c r="OV262" s="151"/>
      <c r="OW262" s="151"/>
      <c r="OX262" s="151"/>
      <c r="OY262" s="151"/>
      <c r="OZ262" s="151"/>
      <c r="PA262" s="151"/>
      <c r="PB262" s="151"/>
      <c r="PC262" s="151"/>
      <c r="PD262" s="151"/>
      <c r="PE262" s="151"/>
      <c r="PF262" s="151"/>
      <c r="PG262" s="151"/>
      <c r="PH262" s="151"/>
      <c r="PI262" s="151"/>
      <c r="PJ262" s="151"/>
      <c r="PK262" s="151"/>
      <c r="PL262" s="151"/>
      <c r="PM262" s="151"/>
      <c r="PN262" s="151"/>
      <c r="PO262" s="151"/>
      <c r="PP262" s="151"/>
      <c r="PQ262" s="151"/>
      <c r="PR262" s="151"/>
      <c r="PS262" s="151"/>
      <c r="PT262" s="151"/>
      <c r="PU262" s="151"/>
      <c r="PV262" s="151"/>
      <c r="PW262" s="151"/>
      <c r="PX262" s="151"/>
      <c r="PY262" s="151"/>
      <c r="PZ262" s="151"/>
      <c r="QA262" s="151"/>
    </row>
    <row r="263" spans="1:443" x14ac:dyDescent="0.25">
      <c r="B263" s="196"/>
      <c r="C263" s="196"/>
      <c r="D263" s="196"/>
      <c r="E263" s="196"/>
      <c r="F263" s="109"/>
    </row>
    <row r="264" spans="1:443" x14ac:dyDescent="0.25">
      <c r="B264" s="131"/>
      <c r="C264" s="7" t="s">
        <v>153</v>
      </c>
      <c r="D264" s="144" t="s">
        <v>163</v>
      </c>
      <c r="E264" s="6" t="str">
        <f>IF(D264="", "Yes or No selection required", IF(AND(D254&lt;&gt;"Yes", D264="Yes"), "Additional providers need to be filled in sequentially. Enter provider details in above section.", ""))</f>
        <v/>
      </c>
      <c r="F264" s="109">
        <f t="shared" ref="F264" si="17">IF(E264="", 0, 1)</f>
        <v>0</v>
      </c>
    </row>
    <row r="265" spans="1:443" x14ac:dyDescent="0.25">
      <c r="B265" s="131"/>
      <c r="C265" s="132" t="s">
        <v>154</v>
      </c>
      <c r="D265" s="56"/>
      <c r="E265" s="105" t="str">
        <f>IF(AND(D264="No", D265=""), "", IF(D265="", "Select provider from list", IF(D264="No", "Delete value or change 'Is another domestic provider' response to 'Yes'", IF(D265="PROVIDER NOT LISTED", "", IF(COUNTIF(D266:D566, D265)+COUNTIF(D175:D264, D265)&gt;0, "Duplicate provider entry detected. Delete duplicate domestic provider", "")))))</f>
        <v/>
      </c>
      <c r="F265" s="109">
        <f>IF(F264=1, 0, IF(E265="", 0, 1))</f>
        <v>0</v>
      </c>
    </row>
    <row r="266" spans="1:443" x14ac:dyDescent="0.25">
      <c r="B266" s="131"/>
      <c r="C266" s="132" t="s">
        <v>156</v>
      </c>
      <c r="D266" s="59"/>
      <c r="E266" s="105" t="str">
        <f>IF(AND(D264="No", D266=""), "",
    IF(D266="",
        IF(D265="PROVIDER NOT LISTED", "Manually enter provider name",
            IF(D265="", "Select provider from list", "")),
        IF(D264="No", "Delete value or change 'Is another domestic provider' response to 'Yes'",
            IF(AND(D265&lt;&gt;"PROVIDER NOT LISTED", D266&lt;&gt;""), "Delete value or choose PROVIDER NOT LISTED above",
                IF(D266="PROVIDER NOT LISTED", "",
                    IF(COUNTIF(D175:D566, D266)-1&gt;0, "Duplicate provider entry detected. Delete duplicate domestic provider", ""))))))</f>
        <v/>
      </c>
      <c r="F266" s="109">
        <f>IF(F264=1, 0, IF(E266="", 0, 1))</f>
        <v>0</v>
      </c>
    </row>
    <row r="267" spans="1:443" x14ac:dyDescent="0.25">
      <c r="B267" s="131"/>
      <c r="C267" s="132" t="s">
        <v>144</v>
      </c>
      <c r="D267" s="56"/>
      <c r="E267" s="105" t="str">
        <f>IF(D264="No",IF(D267&lt;&gt;"","Delete value or change 'Is another domestic provider' response to 'Yes'",""),IF(D267="","No value entered",IF(NOT(ISNUMBER(D267)),"Value must be a number",IF(D267&lt;0,"Value cannot be negative",IF(D267&lt;&gt;ROUND(D267,0),"Value must be rounded to the whole dollar","")))))</f>
        <v/>
      </c>
      <c r="F267" s="109">
        <f>IF(F264=1, 0, IF(E267="", 0, 1))</f>
        <v>0</v>
      </c>
    </row>
    <row r="268" spans="1:443" x14ac:dyDescent="0.25">
      <c r="B268" s="131"/>
      <c r="C268" s="133" t="s">
        <v>157</v>
      </c>
      <c r="D268" s="134"/>
      <c r="E268" s="105"/>
      <c r="F268" s="109">
        <f>IF(F264=1, 0, IF(E268="", 0, 1))</f>
        <v>0</v>
      </c>
    </row>
    <row r="269" spans="1:443" x14ac:dyDescent="0.25">
      <c r="B269" s="131"/>
      <c r="C269" s="132" t="s">
        <v>158</v>
      </c>
      <c r="D269" s="56"/>
      <c r="E269" s="105" t="str">
        <f>IF(AND(D269&lt;&gt;"",$D$140="No"),"Entity did not participate in Panel. Please delete value or contact OLSC for assistance",IF(D264="No",IF(D269&lt;&gt;"","Delete value or change 'Is another domestic provider' response to 'Yes'",""),IF(D269="",IF($D$140="Yes","No value entered",""),IF(NOT(ISNUMBER(D269)),"Value must be a number",IF(D269&lt;0,"Value cannot be negative",IF(D269&lt;&gt;ROUND(D269,0),"Value must be rounded to the whole dollar",""))))))</f>
        <v/>
      </c>
      <c r="F269" s="109">
        <f>IF(F264=1, 0, IF(E269="", 0, 1))</f>
        <v>0</v>
      </c>
    </row>
    <row r="270" spans="1:443" x14ac:dyDescent="0.25">
      <c r="B270" s="131"/>
      <c r="C270" s="132" t="s">
        <v>159</v>
      </c>
      <c r="D270" s="56"/>
      <c r="E270" s="105" t="str">
        <f>IF(AND(D270&lt;&gt;"",$D$140="No"),"Entity did not participate in Panel. Please delete value or contact OLSC for assistance",IF(D264="No",IF(D270&lt;&gt;"","Delete value or change 'Is another domestic provider' response to 'Yes'",""),IF(D270="",IF($D$140="Yes","No value entered",""),IF(NOT(ISNUMBER(D270)),"Value must be a number",IF(D270&lt;0,"Value cannot be negative",IF(D270&lt;&gt;ROUND(D270,0),"Value must be rounded to the whole dollar",""))))))</f>
        <v/>
      </c>
      <c r="F270" s="109">
        <f>IF(F264=1, 0, IF(E270="", 0, 1))</f>
        <v>0</v>
      </c>
    </row>
    <row r="271" spans="1:443" x14ac:dyDescent="0.25">
      <c r="B271" s="131"/>
      <c r="C271" s="203"/>
      <c r="D271" s="203"/>
      <c r="E271" s="203"/>
      <c r="F271" s="109">
        <f>IF(E271="", 0, 1)</f>
        <v>0</v>
      </c>
    </row>
    <row r="272" spans="1:443" s="154" customFormat="1" x14ac:dyDescent="0.3">
      <c r="A272" s="151"/>
      <c r="B272" s="152"/>
      <c r="C272" s="198" t="s">
        <v>160</v>
      </c>
      <c r="D272" s="198"/>
      <c r="E272" s="198"/>
      <c r="F272" s="153">
        <f t="shared" ref="F272" si="18">IF(E272="", 0, 1)</f>
        <v>0</v>
      </c>
      <c r="G272" s="151"/>
      <c r="H272" s="151"/>
      <c r="I272" s="151"/>
      <c r="J272" s="151"/>
      <c r="K272" s="151"/>
      <c r="L272" s="151"/>
      <c r="M272" s="151"/>
      <c r="N272" s="151"/>
      <c r="O272" s="151"/>
      <c r="P272" s="151"/>
      <c r="Q272" s="151"/>
      <c r="R272" s="151"/>
      <c r="S272" s="151"/>
      <c r="T272" s="151"/>
      <c r="U272" s="151"/>
      <c r="V272" s="151"/>
      <c r="W272" s="151"/>
      <c r="X272" s="151"/>
      <c r="Y272" s="151"/>
      <c r="Z272" s="151"/>
      <c r="AA272" s="151"/>
      <c r="AB272" s="151"/>
      <c r="AC272" s="151"/>
      <c r="AD272" s="151"/>
      <c r="AE272" s="151"/>
      <c r="AF272" s="151"/>
      <c r="AG272" s="151"/>
      <c r="AH272" s="151"/>
      <c r="AI272" s="151"/>
      <c r="AJ272" s="151"/>
      <c r="AK272" s="151"/>
      <c r="AL272" s="151"/>
      <c r="AM272" s="151"/>
      <c r="AN272" s="151"/>
      <c r="AO272" s="151"/>
      <c r="AP272" s="151"/>
      <c r="AQ272" s="151"/>
      <c r="AR272" s="151"/>
      <c r="AS272" s="151"/>
      <c r="AT272" s="151"/>
      <c r="AU272" s="151"/>
      <c r="AV272" s="151"/>
      <c r="AW272" s="151"/>
      <c r="AX272" s="151"/>
      <c r="AY272" s="151"/>
      <c r="AZ272" s="151"/>
      <c r="BA272" s="151"/>
      <c r="BB272" s="151"/>
      <c r="BC272" s="151"/>
      <c r="BD272" s="151"/>
      <c r="BE272" s="151"/>
      <c r="BF272" s="151"/>
      <c r="BG272" s="151"/>
      <c r="BH272" s="151"/>
      <c r="BI272" s="151"/>
      <c r="BJ272" s="151"/>
      <c r="BK272" s="151"/>
      <c r="BL272" s="151"/>
      <c r="BM272" s="151"/>
      <c r="BN272" s="151"/>
      <c r="BO272" s="151"/>
      <c r="BP272" s="151"/>
      <c r="BQ272" s="151"/>
      <c r="BR272" s="151"/>
      <c r="BS272" s="151"/>
      <c r="BT272" s="151"/>
      <c r="BU272" s="151"/>
      <c r="BV272" s="151"/>
      <c r="BW272" s="151"/>
      <c r="BX272" s="151"/>
      <c r="BY272" s="151"/>
      <c r="BZ272" s="151"/>
      <c r="CA272" s="151"/>
      <c r="CB272" s="151"/>
      <c r="CC272" s="151"/>
      <c r="CD272" s="151"/>
      <c r="CE272" s="151"/>
      <c r="CF272" s="151"/>
      <c r="CG272" s="151"/>
      <c r="CH272" s="151"/>
      <c r="CI272" s="151"/>
      <c r="CJ272" s="151"/>
      <c r="CK272" s="151"/>
      <c r="CL272" s="151"/>
      <c r="CM272" s="151"/>
      <c r="CN272" s="151"/>
      <c r="CO272" s="151"/>
      <c r="CP272" s="151"/>
      <c r="CQ272" s="151"/>
      <c r="CR272" s="151"/>
      <c r="CS272" s="151"/>
      <c r="CT272" s="151"/>
      <c r="CU272" s="151"/>
      <c r="CV272" s="151"/>
      <c r="CW272" s="151"/>
      <c r="CX272" s="151"/>
      <c r="CY272" s="151"/>
      <c r="CZ272" s="151"/>
      <c r="DA272" s="151"/>
      <c r="DB272" s="151"/>
      <c r="DC272" s="151"/>
      <c r="DD272" s="151"/>
      <c r="DE272" s="151"/>
      <c r="DF272" s="151"/>
      <c r="DG272" s="151"/>
      <c r="DH272" s="151"/>
      <c r="DI272" s="151"/>
      <c r="DJ272" s="151"/>
      <c r="DK272" s="151"/>
      <c r="DL272" s="151"/>
      <c r="DM272" s="151"/>
      <c r="DN272" s="151"/>
      <c r="DO272" s="151"/>
      <c r="DP272" s="151"/>
      <c r="DQ272" s="151"/>
      <c r="DR272" s="151"/>
      <c r="DS272" s="151"/>
      <c r="DT272" s="151"/>
      <c r="DU272" s="151"/>
      <c r="DV272" s="151"/>
      <c r="DW272" s="151"/>
      <c r="DX272" s="151"/>
      <c r="DY272" s="151"/>
      <c r="DZ272" s="151"/>
      <c r="EA272" s="151"/>
      <c r="EB272" s="151"/>
      <c r="EC272" s="151"/>
      <c r="ED272" s="151"/>
      <c r="EE272" s="151"/>
      <c r="EF272" s="151"/>
      <c r="EG272" s="151"/>
      <c r="EH272" s="151"/>
      <c r="EI272" s="151"/>
      <c r="EJ272" s="151"/>
      <c r="EK272" s="151"/>
      <c r="EL272" s="151"/>
      <c r="EM272" s="151"/>
      <c r="EN272" s="151"/>
      <c r="EO272" s="151"/>
      <c r="EP272" s="151"/>
      <c r="EQ272" s="151"/>
      <c r="ER272" s="151"/>
      <c r="ES272" s="151"/>
      <c r="ET272" s="151"/>
      <c r="EU272" s="151"/>
      <c r="EV272" s="151"/>
      <c r="EW272" s="151"/>
      <c r="EX272" s="151"/>
      <c r="EY272" s="151"/>
      <c r="EZ272" s="151"/>
      <c r="FA272" s="151"/>
      <c r="FB272" s="151"/>
      <c r="FC272" s="151"/>
      <c r="FD272" s="151"/>
      <c r="FE272" s="151"/>
      <c r="FF272" s="151"/>
      <c r="FG272" s="151"/>
      <c r="FH272" s="151"/>
      <c r="FI272" s="151"/>
      <c r="FJ272" s="151"/>
      <c r="FK272" s="151"/>
      <c r="FL272" s="151"/>
      <c r="FM272" s="151"/>
      <c r="FN272" s="151"/>
      <c r="FO272" s="151"/>
      <c r="FP272" s="151"/>
      <c r="FQ272" s="151"/>
      <c r="FR272" s="151"/>
      <c r="FS272" s="151"/>
      <c r="FT272" s="151"/>
      <c r="FU272" s="151"/>
      <c r="FV272" s="151"/>
      <c r="FW272" s="151"/>
      <c r="FX272" s="151"/>
      <c r="FY272" s="151"/>
      <c r="FZ272" s="151"/>
      <c r="GA272" s="151"/>
      <c r="GB272" s="151"/>
      <c r="GC272" s="151"/>
      <c r="GD272" s="151"/>
      <c r="GE272" s="151"/>
      <c r="GF272" s="151"/>
      <c r="GG272" s="151"/>
      <c r="GH272" s="151"/>
      <c r="GI272" s="151"/>
      <c r="GJ272" s="151"/>
      <c r="GK272" s="151"/>
      <c r="GL272" s="151"/>
      <c r="GM272" s="151"/>
      <c r="GN272" s="151"/>
      <c r="GO272" s="151"/>
      <c r="GP272" s="151"/>
      <c r="GQ272" s="151"/>
      <c r="GR272" s="151"/>
      <c r="GS272" s="151"/>
      <c r="GT272" s="151"/>
      <c r="GU272" s="151"/>
      <c r="GV272" s="151"/>
      <c r="GW272" s="151"/>
      <c r="GX272" s="151"/>
      <c r="GY272" s="151"/>
      <c r="GZ272" s="151"/>
      <c r="HA272" s="151"/>
      <c r="HB272" s="151"/>
      <c r="HC272" s="151"/>
      <c r="HD272" s="151"/>
      <c r="HE272" s="151"/>
      <c r="HF272" s="151"/>
      <c r="HG272" s="151"/>
      <c r="HH272" s="151"/>
      <c r="HI272" s="151"/>
      <c r="HJ272" s="151"/>
      <c r="HK272" s="151"/>
      <c r="HL272" s="151"/>
      <c r="HM272" s="151"/>
      <c r="HN272" s="151"/>
      <c r="HO272" s="151"/>
      <c r="HP272" s="151"/>
      <c r="HQ272" s="151"/>
      <c r="HR272" s="151"/>
      <c r="HS272" s="151"/>
      <c r="HT272" s="151"/>
      <c r="HU272" s="151"/>
      <c r="HV272" s="151"/>
      <c r="HW272" s="151"/>
      <c r="HX272" s="151"/>
      <c r="HY272" s="151"/>
      <c r="HZ272" s="151"/>
      <c r="IA272" s="151"/>
      <c r="IB272" s="151"/>
      <c r="IC272" s="151"/>
      <c r="ID272" s="151"/>
      <c r="IE272" s="151"/>
      <c r="IF272" s="151"/>
      <c r="IG272" s="151"/>
      <c r="IH272" s="151"/>
      <c r="II272" s="151"/>
      <c r="IJ272" s="151"/>
      <c r="IK272" s="151"/>
      <c r="IL272" s="151"/>
      <c r="IM272" s="151"/>
      <c r="IN272" s="151"/>
      <c r="IO272" s="151"/>
      <c r="IP272" s="151"/>
      <c r="IQ272" s="151"/>
      <c r="IR272" s="151"/>
      <c r="IS272" s="151"/>
      <c r="IT272" s="151"/>
      <c r="IU272" s="151"/>
      <c r="IV272" s="151"/>
      <c r="IW272" s="151"/>
      <c r="IX272" s="151"/>
      <c r="IY272" s="151"/>
      <c r="IZ272" s="151"/>
      <c r="JA272" s="151"/>
      <c r="JB272" s="151"/>
      <c r="JC272" s="151"/>
      <c r="JD272" s="151"/>
      <c r="JE272" s="151"/>
      <c r="JF272" s="151"/>
      <c r="JG272" s="151"/>
      <c r="JH272" s="151"/>
      <c r="JI272" s="151"/>
      <c r="JJ272" s="151"/>
      <c r="JK272" s="151"/>
      <c r="JL272" s="151"/>
      <c r="JM272" s="151"/>
      <c r="JN272" s="151"/>
      <c r="JO272" s="151"/>
      <c r="JP272" s="151"/>
      <c r="JQ272" s="151"/>
      <c r="JR272" s="151"/>
      <c r="JS272" s="151"/>
      <c r="JT272" s="151"/>
      <c r="JU272" s="151"/>
      <c r="JV272" s="151"/>
      <c r="JW272" s="151"/>
      <c r="JX272" s="151"/>
      <c r="JY272" s="151"/>
      <c r="JZ272" s="151"/>
      <c r="KA272" s="151"/>
      <c r="KB272" s="151"/>
      <c r="KC272" s="151"/>
      <c r="KD272" s="151"/>
      <c r="KE272" s="151"/>
      <c r="KF272" s="151"/>
      <c r="KG272" s="151"/>
      <c r="KH272" s="151"/>
      <c r="KI272" s="151"/>
      <c r="KJ272" s="151"/>
      <c r="KK272" s="151"/>
      <c r="KL272" s="151"/>
      <c r="KM272" s="151"/>
      <c r="KN272" s="151"/>
      <c r="KO272" s="151"/>
      <c r="KP272" s="151"/>
      <c r="KQ272" s="151"/>
      <c r="KR272" s="151"/>
      <c r="KS272" s="151"/>
      <c r="KT272" s="151"/>
      <c r="KU272" s="151"/>
      <c r="KV272" s="151"/>
      <c r="KW272" s="151"/>
      <c r="KX272" s="151"/>
      <c r="KY272" s="151"/>
      <c r="KZ272" s="151"/>
      <c r="LA272" s="151"/>
      <c r="LB272" s="151"/>
      <c r="LC272" s="151"/>
      <c r="LD272" s="151"/>
      <c r="LE272" s="151"/>
      <c r="LF272" s="151"/>
      <c r="LG272" s="151"/>
      <c r="LH272" s="151"/>
      <c r="LI272" s="151"/>
      <c r="LJ272" s="151"/>
      <c r="LK272" s="151"/>
      <c r="LL272" s="151"/>
      <c r="LM272" s="151"/>
      <c r="LN272" s="151"/>
      <c r="LO272" s="151"/>
      <c r="LP272" s="151"/>
      <c r="LQ272" s="151"/>
      <c r="LR272" s="151"/>
      <c r="LS272" s="151"/>
      <c r="LT272" s="151"/>
      <c r="LU272" s="151"/>
      <c r="LV272" s="151"/>
      <c r="LW272" s="151"/>
      <c r="LX272" s="151"/>
      <c r="LY272" s="151"/>
      <c r="LZ272" s="151"/>
      <c r="MA272" s="151"/>
      <c r="MB272" s="151"/>
      <c r="MC272" s="151"/>
      <c r="MD272" s="151"/>
      <c r="ME272" s="151"/>
      <c r="MF272" s="151"/>
      <c r="MG272" s="151"/>
      <c r="MH272" s="151"/>
      <c r="MI272" s="151"/>
      <c r="MJ272" s="151"/>
      <c r="MK272" s="151"/>
      <c r="ML272" s="151"/>
      <c r="MM272" s="151"/>
      <c r="MN272" s="151"/>
      <c r="MO272" s="151"/>
      <c r="MP272" s="151"/>
      <c r="MQ272" s="151"/>
      <c r="MR272" s="151"/>
      <c r="MS272" s="151"/>
      <c r="MT272" s="151"/>
      <c r="MU272" s="151"/>
      <c r="MV272" s="151"/>
      <c r="MW272" s="151"/>
      <c r="MX272" s="151"/>
      <c r="MY272" s="151"/>
      <c r="MZ272" s="151"/>
      <c r="NA272" s="151"/>
      <c r="NB272" s="151"/>
      <c r="NC272" s="151"/>
      <c r="ND272" s="151"/>
      <c r="NE272" s="151"/>
      <c r="NF272" s="151"/>
      <c r="NG272" s="151"/>
      <c r="NH272" s="151"/>
      <c r="NI272" s="151"/>
      <c r="NJ272" s="151"/>
      <c r="NK272" s="151"/>
      <c r="NL272" s="151"/>
      <c r="NM272" s="151"/>
      <c r="NN272" s="151"/>
      <c r="NO272" s="151"/>
      <c r="NP272" s="151"/>
      <c r="NQ272" s="151"/>
      <c r="NR272" s="151"/>
      <c r="NS272" s="151"/>
      <c r="NT272" s="151"/>
      <c r="NU272" s="151"/>
      <c r="NV272" s="151"/>
      <c r="NW272" s="151"/>
      <c r="NX272" s="151"/>
      <c r="NY272" s="151"/>
      <c r="NZ272" s="151"/>
      <c r="OA272" s="151"/>
      <c r="OB272" s="151"/>
      <c r="OC272" s="151"/>
      <c r="OD272" s="151"/>
      <c r="OE272" s="151"/>
      <c r="OF272" s="151"/>
      <c r="OG272" s="151"/>
      <c r="OH272" s="151"/>
      <c r="OI272" s="151"/>
      <c r="OJ272" s="151"/>
      <c r="OK272" s="151"/>
      <c r="OL272" s="151"/>
      <c r="OM272" s="151"/>
      <c r="ON272" s="151"/>
      <c r="OO272" s="151"/>
      <c r="OP272" s="151"/>
      <c r="OQ272" s="151"/>
      <c r="OR272" s="151"/>
      <c r="OS272" s="151"/>
      <c r="OT272" s="151"/>
      <c r="OU272" s="151"/>
      <c r="OV272" s="151"/>
      <c r="OW272" s="151"/>
      <c r="OX272" s="151"/>
      <c r="OY272" s="151"/>
      <c r="OZ272" s="151"/>
      <c r="PA272" s="151"/>
      <c r="PB272" s="151"/>
      <c r="PC272" s="151"/>
      <c r="PD272" s="151"/>
      <c r="PE272" s="151"/>
      <c r="PF272" s="151"/>
      <c r="PG272" s="151"/>
      <c r="PH272" s="151"/>
      <c r="PI272" s="151"/>
      <c r="PJ272" s="151"/>
      <c r="PK272" s="151"/>
      <c r="PL272" s="151"/>
      <c r="PM272" s="151"/>
      <c r="PN272" s="151"/>
      <c r="PO272" s="151"/>
      <c r="PP272" s="151"/>
      <c r="PQ272" s="151"/>
      <c r="PR272" s="151"/>
      <c r="PS272" s="151"/>
      <c r="PT272" s="151"/>
      <c r="PU272" s="151"/>
      <c r="PV272" s="151"/>
      <c r="PW272" s="151"/>
      <c r="PX272" s="151"/>
      <c r="PY272" s="151"/>
      <c r="PZ272" s="151"/>
      <c r="QA272" s="151"/>
    </row>
    <row r="273" spans="1:443" x14ac:dyDescent="0.25">
      <c r="B273" s="196"/>
      <c r="C273" s="196"/>
      <c r="D273" s="196"/>
      <c r="E273" s="196"/>
      <c r="F273" s="109"/>
    </row>
    <row r="274" spans="1:443" x14ac:dyDescent="0.25">
      <c r="B274" s="131"/>
      <c r="C274" s="7" t="s">
        <v>153</v>
      </c>
      <c r="D274" s="144" t="s">
        <v>163</v>
      </c>
      <c r="E274" s="6" t="str">
        <f>IF(D274="", "Yes or No selection required", IF(AND(D264&lt;&gt;"Yes", D274="Yes"), "Additional providers need to be filled in sequentially. Enter provider details in above section.", ""))</f>
        <v/>
      </c>
      <c r="F274" s="109">
        <f t="shared" ref="F274" si="19">IF(E274="", 0, 1)</f>
        <v>0</v>
      </c>
    </row>
    <row r="275" spans="1:443" x14ac:dyDescent="0.25">
      <c r="B275" s="131"/>
      <c r="C275" s="132" t="s">
        <v>154</v>
      </c>
      <c r="D275" s="56"/>
      <c r="E275" s="105" t="str">
        <f>IF(AND(D274="No", D275=""), "", IF(D275="", "Select provider from list", IF(D274="No", "Delete value or change 'Is another domestic provider' response to 'Yes'", IF(D275="PROVIDER NOT LISTED", "", IF(COUNTIF(D276:D566, D275)+COUNTIF(D175:D274, D275)&gt;0, "Duplicate provider entry detected. Delete duplicate domestic provider", "")))))</f>
        <v/>
      </c>
      <c r="F275" s="109">
        <f>IF(F274=1, 0, IF(E275="", 0, 1))</f>
        <v>0</v>
      </c>
    </row>
    <row r="276" spans="1:443" x14ac:dyDescent="0.25">
      <c r="B276" s="131"/>
      <c r="C276" s="132" t="s">
        <v>156</v>
      </c>
      <c r="D276" s="59"/>
      <c r="E276" s="105" t="str">
        <f>IF(AND(D274="No", D276=""), "",
    IF(D276="",
        IF(D275="PROVIDER NOT LISTED", "Manually enter provider name",
            IF(D275="", "Select provider from list", "")),
        IF(D274="No", "Delete value or change 'Is another domestic provider' response to 'Yes'",
            IF(AND(D275&lt;&gt;"PROVIDER NOT LISTED", D276&lt;&gt;""), "Delete value or choose PROVIDER NOT LISTED above",
                IF(D276="PROVIDER NOT LISTED", "",
                    IF(COUNTIF(D175:D566, D276)-1&gt;0, "Duplicate provider entry detected. Delete duplicate domestic provider", ""))))))</f>
        <v/>
      </c>
      <c r="F276" s="109">
        <f>IF(F274=1, 0, IF(E276="", 0, 1))</f>
        <v>0</v>
      </c>
    </row>
    <row r="277" spans="1:443" x14ac:dyDescent="0.25">
      <c r="B277" s="131"/>
      <c r="C277" s="132" t="s">
        <v>144</v>
      </c>
      <c r="D277" s="56"/>
      <c r="E277" s="105" t="str">
        <f>IF(D274="No",IF(D277&lt;&gt;"","Delete value or change 'Is another domestic provider' response to 'Yes'",""),IF(D277="","No value entered",IF(NOT(ISNUMBER(D277)),"Value must be a number",IF(D277&lt;0,"Value cannot be negative",IF(D277&lt;&gt;ROUND(D277,0),"Value must be rounded to the whole dollar","")))))</f>
        <v/>
      </c>
      <c r="F277" s="109">
        <f>IF(F274=1, 0, IF(E277="", 0, 1))</f>
        <v>0</v>
      </c>
    </row>
    <row r="278" spans="1:443" x14ac:dyDescent="0.25">
      <c r="B278" s="131"/>
      <c r="C278" s="133" t="s">
        <v>157</v>
      </c>
      <c r="D278" s="134"/>
      <c r="E278" s="105"/>
      <c r="F278" s="109">
        <f>IF(F274=1, 0, IF(E278="", 0, 1))</f>
        <v>0</v>
      </c>
    </row>
    <row r="279" spans="1:443" x14ac:dyDescent="0.25">
      <c r="B279" s="131"/>
      <c r="C279" s="132" t="s">
        <v>158</v>
      </c>
      <c r="D279" s="56"/>
      <c r="E279" s="105" t="str">
        <f>IF(AND(D279&lt;&gt;"",$D$140="No"),"Entity did not participate in Panel. Please delete value or contact OLSC for assistance",IF(D274="No",IF(D279&lt;&gt;"","Delete value or change 'Is another domestic provider' response to 'Yes'",""),IF(D279="",IF($D$140="Yes","No value entered",""),IF(NOT(ISNUMBER(D279)),"Value must be a number",IF(D279&lt;0,"Value cannot be negative",IF(D279&lt;&gt;ROUND(D279,0),"Value must be rounded to the whole dollar",""))))))</f>
        <v/>
      </c>
      <c r="F279" s="109">
        <f>IF(F274=1, 0, IF(E279="", 0, 1))</f>
        <v>0</v>
      </c>
    </row>
    <row r="280" spans="1:443" x14ac:dyDescent="0.25">
      <c r="B280" s="131"/>
      <c r="C280" s="132" t="s">
        <v>159</v>
      </c>
      <c r="D280" s="56"/>
      <c r="E280" s="105" t="str">
        <f>IF(AND(D280&lt;&gt;"",$D$140="No"),"Entity did not participate in Panel. Please delete value or contact OLSC for assistance",IF(D274="No",IF(D280&lt;&gt;"","Delete value or change 'Is another domestic provider' response to 'Yes'",""),IF(D280="",IF($D$140="Yes","No value entered",""),IF(NOT(ISNUMBER(D280)),"Value must be a number",IF(D280&lt;0,"Value cannot be negative",IF(D280&lt;&gt;ROUND(D280,0),"Value must be rounded to the whole dollar",""))))))</f>
        <v/>
      </c>
      <c r="F280" s="109">
        <f>IF(F274=1, 0, IF(E280="", 0, 1))</f>
        <v>0</v>
      </c>
    </row>
    <row r="281" spans="1:443" x14ac:dyDescent="0.25">
      <c r="B281" s="131"/>
      <c r="C281" s="203"/>
      <c r="D281" s="203"/>
      <c r="E281" s="203"/>
      <c r="F281" s="109">
        <f>IF(E281="", 0, 1)</f>
        <v>0</v>
      </c>
    </row>
    <row r="282" spans="1:443" s="154" customFormat="1" x14ac:dyDescent="0.3">
      <c r="A282" s="151"/>
      <c r="B282" s="152"/>
      <c r="C282" s="198" t="s">
        <v>160</v>
      </c>
      <c r="D282" s="198"/>
      <c r="E282" s="198"/>
      <c r="F282" s="153">
        <f t="shared" ref="F282" si="20">IF(E282="", 0, 1)</f>
        <v>0</v>
      </c>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D282" s="151"/>
      <c r="AE282" s="151"/>
      <c r="AF282" s="151"/>
      <c r="AG282" s="151"/>
      <c r="AH282" s="151"/>
      <c r="AI282" s="151"/>
      <c r="AJ282" s="151"/>
      <c r="AK282" s="151"/>
      <c r="AL282" s="151"/>
      <c r="AM282" s="151"/>
      <c r="AN282" s="151"/>
      <c r="AO282" s="151"/>
      <c r="AP282" s="151"/>
      <c r="AQ282" s="151"/>
      <c r="AR282" s="151"/>
      <c r="AS282" s="151"/>
      <c r="AT282" s="151"/>
      <c r="AU282" s="151"/>
      <c r="AV282" s="151"/>
      <c r="AW282" s="151"/>
      <c r="AX282" s="151"/>
      <c r="AY282" s="151"/>
      <c r="AZ282" s="151"/>
      <c r="BA282" s="151"/>
      <c r="BB282" s="151"/>
      <c r="BC282" s="151"/>
      <c r="BD282" s="151"/>
      <c r="BE282" s="151"/>
      <c r="BF282" s="151"/>
      <c r="BG282" s="151"/>
      <c r="BH282" s="151"/>
      <c r="BI282" s="151"/>
      <c r="BJ282" s="151"/>
      <c r="BK282" s="151"/>
      <c r="BL282" s="151"/>
      <c r="BM282" s="151"/>
      <c r="BN282" s="151"/>
      <c r="BO282" s="151"/>
      <c r="BP282" s="151"/>
      <c r="BQ282" s="151"/>
      <c r="BR282" s="151"/>
      <c r="BS282" s="151"/>
      <c r="BT282" s="151"/>
      <c r="BU282" s="151"/>
      <c r="BV282" s="151"/>
      <c r="BW282" s="151"/>
      <c r="BX282" s="151"/>
      <c r="BY282" s="151"/>
      <c r="BZ282" s="151"/>
      <c r="CA282" s="151"/>
      <c r="CB282" s="151"/>
      <c r="CC282" s="151"/>
      <c r="CD282" s="151"/>
      <c r="CE282" s="151"/>
      <c r="CF282" s="151"/>
      <c r="CG282" s="151"/>
      <c r="CH282" s="151"/>
      <c r="CI282" s="151"/>
      <c r="CJ282" s="151"/>
      <c r="CK282" s="151"/>
      <c r="CL282" s="151"/>
      <c r="CM282" s="151"/>
      <c r="CN282" s="151"/>
      <c r="CO282" s="151"/>
      <c r="CP282" s="151"/>
      <c r="CQ282" s="151"/>
      <c r="CR282" s="151"/>
      <c r="CS282" s="151"/>
      <c r="CT282" s="151"/>
      <c r="CU282" s="151"/>
      <c r="CV282" s="151"/>
      <c r="CW282" s="151"/>
      <c r="CX282" s="151"/>
      <c r="CY282" s="151"/>
      <c r="CZ282" s="151"/>
      <c r="DA282" s="151"/>
      <c r="DB282" s="151"/>
      <c r="DC282" s="151"/>
      <c r="DD282" s="151"/>
      <c r="DE282" s="151"/>
      <c r="DF282" s="151"/>
      <c r="DG282" s="151"/>
      <c r="DH282" s="151"/>
      <c r="DI282" s="151"/>
      <c r="DJ282" s="151"/>
      <c r="DK282" s="151"/>
      <c r="DL282" s="151"/>
      <c r="DM282" s="151"/>
      <c r="DN282" s="151"/>
      <c r="DO282" s="151"/>
      <c r="DP282" s="151"/>
      <c r="DQ282" s="151"/>
      <c r="DR282" s="151"/>
      <c r="DS282" s="151"/>
      <c r="DT282" s="151"/>
      <c r="DU282" s="151"/>
      <c r="DV282" s="151"/>
      <c r="DW282" s="151"/>
      <c r="DX282" s="151"/>
      <c r="DY282" s="151"/>
      <c r="DZ282" s="151"/>
      <c r="EA282" s="151"/>
      <c r="EB282" s="151"/>
      <c r="EC282" s="151"/>
      <c r="ED282" s="151"/>
      <c r="EE282" s="151"/>
      <c r="EF282" s="151"/>
      <c r="EG282" s="151"/>
      <c r="EH282" s="151"/>
      <c r="EI282" s="151"/>
      <c r="EJ282" s="151"/>
      <c r="EK282" s="151"/>
      <c r="EL282" s="151"/>
      <c r="EM282" s="151"/>
      <c r="EN282" s="151"/>
      <c r="EO282" s="151"/>
      <c r="EP282" s="151"/>
      <c r="EQ282" s="151"/>
      <c r="ER282" s="151"/>
      <c r="ES282" s="151"/>
      <c r="ET282" s="151"/>
      <c r="EU282" s="151"/>
      <c r="EV282" s="151"/>
      <c r="EW282" s="151"/>
      <c r="EX282" s="151"/>
      <c r="EY282" s="151"/>
      <c r="EZ282" s="151"/>
      <c r="FA282" s="151"/>
      <c r="FB282" s="151"/>
      <c r="FC282" s="151"/>
      <c r="FD282" s="151"/>
      <c r="FE282" s="151"/>
      <c r="FF282" s="151"/>
      <c r="FG282" s="151"/>
      <c r="FH282" s="151"/>
      <c r="FI282" s="151"/>
      <c r="FJ282" s="151"/>
      <c r="FK282" s="151"/>
      <c r="FL282" s="151"/>
      <c r="FM282" s="151"/>
      <c r="FN282" s="151"/>
      <c r="FO282" s="151"/>
      <c r="FP282" s="151"/>
      <c r="FQ282" s="151"/>
      <c r="FR282" s="151"/>
      <c r="FS282" s="151"/>
      <c r="FT282" s="151"/>
      <c r="FU282" s="151"/>
      <c r="FV282" s="151"/>
      <c r="FW282" s="151"/>
      <c r="FX282" s="151"/>
      <c r="FY282" s="151"/>
      <c r="FZ282" s="151"/>
      <c r="GA282" s="151"/>
      <c r="GB282" s="151"/>
      <c r="GC282" s="151"/>
      <c r="GD282" s="151"/>
      <c r="GE282" s="151"/>
      <c r="GF282" s="151"/>
      <c r="GG282" s="151"/>
      <c r="GH282" s="151"/>
      <c r="GI282" s="151"/>
      <c r="GJ282" s="151"/>
      <c r="GK282" s="151"/>
      <c r="GL282" s="151"/>
      <c r="GM282" s="151"/>
      <c r="GN282" s="151"/>
      <c r="GO282" s="151"/>
      <c r="GP282" s="151"/>
      <c r="GQ282" s="151"/>
      <c r="GR282" s="151"/>
      <c r="GS282" s="151"/>
      <c r="GT282" s="151"/>
      <c r="GU282" s="151"/>
      <c r="GV282" s="151"/>
      <c r="GW282" s="151"/>
      <c r="GX282" s="151"/>
      <c r="GY282" s="151"/>
      <c r="GZ282" s="151"/>
      <c r="HA282" s="151"/>
      <c r="HB282" s="151"/>
      <c r="HC282" s="151"/>
      <c r="HD282" s="151"/>
      <c r="HE282" s="151"/>
      <c r="HF282" s="151"/>
      <c r="HG282" s="151"/>
      <c r="HH282" s="151"/>
      <c r="HI282" s="151"/>
      <c r="HJ282" s="151"/>
      <c r="HK282" s="151"/>
      <c r="HL282" s="151"/>
      <c r="HM282" s="151"/>
      <c r="HN282" s="151"/>
      <c r="HO282" s="151"/>
      <c r="HP282" s="151"/>
      <c r="HQ282" s="151"/>
      <c r="HR282" s="151"/>
      <c r="HS282" s="151"/>
      <c r="HT282" s="151"/>
      <c r="HU282" s="151"/>
      <c r="HV282" s="151"/>
      <c r="HW282" s="151"/>
      <c r="HX282" s="151"/>
      <c r="HY282" s="151"/>
      <c r="HZ282" s="151"/>
      <c r="IA282" s="151"/>
      <c r="IB282" s="151"/>
      <c r="IC282" s="151"/>
      <c r="ID282" s="151"/>
      <c r="IE282" s="151"/>
      <c r="IF282" s="151"/>
      <c r="IG282" s="151"/>
      <c r="IH282" s="151"/>
      <c r="II282" s="151"/>
      <c r="IJ282" s="151"/>
      <c r="IK282" s="151"/>
      <c r="IL282" s="151"/>
      <c r="IM282" s="151"/>
      <c r="IN282" s="151"/>
      <c r="IO282" s="151"/>
      <c r="IP282" s="151"/>
      <c r="IQ282" s="151"/>
      <c r="IR282" s="151"/>
      <c r="IS282" s="151"/>
      <c r="IT282" s="151"/>
      <c r="IU282" s="151"/>
      <c r="IV282" s="151"/>
      <c r="IW282" s="151"/>
      <c r="IX282" s="151"/>
      <c r="IY282" s="151"/>
      <c r="IZ282" s="151"/>
      <c r="JA282" s="151"/>
      <c r="JB282" s="151"/>
      <c r="JC282" s="151"/>
      <c r="JD282" s="151"/>
      <c r="JE282" s="151"/>
      <c r="JF282" s="151"/>
      <c r="JG282" s="151"/>
      <c r="JH282" s="151"/>
      <c r="JI282" s="151"/>
      <c r="JJ282" s="151"/>
      <c r="JK282" s="151"/>
      <c r="JL282" s="151"/>
      <c r="JM282" s="151"/>
      <c r="JN282" s="151"/>
      <c r="JO282" s="151"/>
      <c r="JP282" s="151"/>
      <c r="JQ282" s="151"/>
      <c r="JR282" s="151"/>
      <c r="JS282" s="151"/>
      <c r="JT282" s="151"/>
      <c r="JU282" s="151"/>
      <c r="JV282" s="151"/>
      <c r="JW282" s="151"/>
      <c r="JX282" s="151"/>
      <c r="JY282" s="151"/>
      <c r="JZ282" s="151"/>
      <c r="KA282" s="151"/>
      <c r="KB282" s="151"/>
      <c r="KC282" s="151"/>
      <c r="KD282" s="151"/>
      <c r="KE282" s="151"/>
      <c r="KF282" s="151"/>
      <c r="KG282" s="151"/>
      <c r="KH282" s="151"/>
      <c r="KI282" s="151"/>
      <c r="KJ282" s="151"/>
      <c r="KK282" s="151"/>
      <c r="KL282" s="151"/>
      <c r="KM282" s="151"/>
      <c r="KN282" s="151"/>
      <c r="KO282" s="151"/>
      <c r="KP282" s="151"/>
      <c r="KQ282" s="151"/>
      <c r="KR282" s="151"/>
      <c r="KS282" s="151"/>
      <c r="KT282" s="151"/>
      <c r="KU282" s="151"/>
      <c r="KV282" s="151"/>
      <c r="KW282" s="151"/>
      <c r="KX282" s="151"/>
      <c r="KY282" s="151"/>
      <c r="KZ282" s="151"/>
      <c r="LA282" s="151"/>
      <c r="LB282" s="151"/>
      <c r="LC282" s="151"/>
      <c r="LD282" s="151"/>
      <c r="LE282" s="151"/>
      <c r="LF282" s="151"/>
      <c r="LG282" s="151"/>
      <c r="LH282" s="151"/>
      <c r="LI282" s="151"/>
      <c r="LJ282" s="151"/>
      <c r="LK282" s="151"/>
      <c r="LL282" s="151"/>
      <c r="LM282" s="151"/>
      <c r="LN282" s="151"/>
      <c r="LO282" s="151"/>
      <c r="LP282" s="151"/>
      <c r="LQ282" s="151"/>
      <c r="LR282" s="151"/>
      <c r="LS282" s="151"/>
      <c r="LT282" s="151"/>
      <c r="LU282" s="151"/>
      <c r="LV282" s="151"/>
      <c r="LW282" s="151"/>
      <c r="LX282" s="151"/>
      <c r="LY282" s="151"/>
      <c r="LZ282" s="151"/>
      <c r="MA282" s="151"/>
      <c r="MB282" s="151"/>
      <c r="MC282" s="151"/>
      <c r="MD282" s="151"/>
      <c r="ME282" s="151"/>
      <c r="MF282" s="151"/>
      <c r="MG282" s="151"/>
      <c r="MH282" s="151"/>
      <c r="MI282" s="151"/>
      <c r="MJ282" s="151"/>
      <c r="MK282" s="151"/>
      <c r="ML282" s="151"/>
      <c r="MM282" s="151"/>
      <c r="MN282" s="151"/>
      <c r="MO282" s="151"/>
      <c r="MP282" s="151"/>
      <c r="MQ282" s="151"/>
      <c r="MR282" s="151"/>
      <c r="MS282" s="151"/>
      <c r="MT282" s="151"/>
      <c r="MU282" s="151"/>
      <c r="MV282" s="151"/>
      <c r="MW282" s="151"/>
      <c r="MX282" s="151"/>
      <c r="MY282" s="151"/>
      <c r="MZ282" s="151"/>
      <c r="NA282" s="151"/>
      <c r="NB282" s="151"/>
      <c r="NC282" s="151"/>
      <c r="ND282" s="151"/>
      <c r="NE282" s="151"/>
      <c r="NF282" s="151"/>
      <c r="NG282" s="151"/>
      <c r="NH282" s="151"/>
      <c r="NI282" s="151"/>
      <c r="NJ282" s="151"/>
      <c r="NK282" s="151"/>
      <c r="NL282" s="151"/>
      <c r="NM282" s="151"/>
      <c r="NN282" s="151"/>
      <c r="NO282" s="151"/>
      <c r="NP282" s="151"/>
      <c r="NQ282" s="151"/>
      <c r="NR282" s="151"/>
      <c r="NS282" s="151"/>
      <c r="NT282" s="151"/>
      <c r="NU282" s="151"/>
      <c r="NV282" s="151"/>
      <c r="NW282" s="151"/>
      <c r="NX282" s="151"/>
      <c r="NY282" s="151"/>
      <c r="NZ282" s="151"/>
      <c r="OA282" s="151"/>
      <c r="OB282" s="151"/>
      <c r="OC282" s="151"/>
      <c r="OD282" s="151"/>
      <c r="OE282" s="151"/>
      <c r="OF282" s="151"/>
      <c r="OG282" s="151"/>
      <c r="OH282" s="151"/>
      <c r="OI282" s="151"/>
      <c r="OJ282" s="151"/>
      <c r="OK282" s="151"/>
      <c r="OL282" s="151"/>
      <c r="OM282" s="151"/>
      <c r="ON282" s="151"/>
      <c r="OO282" s="151"/>
      <c r="OP282" s="151"/>
      <c r="OQ282" s="151"/>
      <c r="OR282" s="151"/>
      <c r="OS282" s="151"/>
      <c r="OT282" s="151"/>
      <c r="OU282" s="151"/>
      <c r="OV282" s="151"/>
      <c r="OW282" s="151"/>
      <c r="OX282" s="151"/>
      <c r="OY282" s="151"/>
      <c r="OZ282" s="151"/>
      <c r="PA282" s="151"/>
      <c r="PB282" s="151"/>
      <c r="PC282" s="151"/>
      <c r="PD282" s="151"/>
      <c r="PE282" s="151"/>
      <c r="PF282" s="151"/>
      <c r="PG282" s="151"/>
      <c r="PH282" s="151"/>
      <c r="PI282" s="151"/>
      <c r="PJ282" s="151"/>
      <c r="PK282" s="151"/>
      <c r="PL282" s="151"/>
      <c r="PM282" s="151"/>
      <c r="PN282" s="151"/>
      <c r="PO282" s="151"/>
      <c r="PP282" s="151"/>
      <c r="PQ282" s="151"/>
      <c r="PR282" s="151"/>
      <c r="PS282" s="151"/>
      <c r="PT282" s="151"/>
      <c r="PU282" s="151"/>
      <c r="PV282" s="151"/>
      <c r="PW282" s="151"/>
      <c r="PX282" s="151"/>
      <c r="PY282" s="151"/>
      <c r="PZ282" s="151"/>
      <c r="QA282" s="151"/>
    </row>
    <row r="283" spans="1:443" x14ac:dyDescent="0.25">
      <c r="B283" s="196"/>
      <c r="C283" s="196"/>
      <c r="D283" s="196"/>
      <c r="E283" s="196"/>
      <c r="F283" s="109"/>
    </row>
    <row r="284" spans="1:443" x14ac:dyDescent="0.25">
      <c r="B284" s="131"/>
      <c r="C284" s="7" t="s">
        <v>153</v>
      </c>
      <c r="D284" s="144" t="s">
        <v>163</v>
      </c>
      <c r="E284" s="6" t="str">
        <f>IF(D284="", "Yes or No selection required", IF(AND(D274&lt;&gt;"Yes", D284="Yes"), "Additional providers need to be filled in sequentially. Enter provider details in above section.", ""))</f>
        <v/>
      </c>
      <c r="F284" s="109">
        <f t="shared" ref="F284" si="21">IF(E284="", 0, 1)</f>
        <v>0</v>
      </c>
    </row>
    <row r="285" spans="1:443" x14ac:dyDescent="0.25">
      <c r="B285" s="131"/>
      <c r="C285" s="132" t="s">
        <v>154</v>
      </c>
      <c r="D285" s="56"/>
      <c r="E285" s="105" t="str">
        <f>IF(AND(D284="No", D285=""), "", IF(D285="", "Select provider from list", IF(D284="No", "Delete value or change 'Is another domestic provider' response to 'Yes'", IF(D285="PROVIDER NOT LISTED", "", IF(COUNTIF(D286:D566, D285)+COUNTIF(D175:D284, D285)&gt;0, "Duplicate provider entry detected. Delete duplicate domestic provider", "")))))</f>
        <v/>
      </c>
      <c r="F285" s="109">
        <f>IF(F284=1, 0, IF(E285="", 0, 1))</f>
        <v>0</v>
      </c>
    </row>
    <row r="286" spans="1:443" x14ac:dyDescent="0.25">
      <c r="B286" s="131"/>
      <c r="C286" s="132" t="s">
        <v>156</v>
      </c>
      <c r="D286" s="59"/>
      <c r="E286" s="105" t="str">
        <f>IF(AND(D284="No", D286=""), "",
    IF(D286="",
        IF(D285="PROVIDER NOT LISTED", "Manually enter provider name",
            IF(D285="", "Select provider from list", "")),
        IF(D284="No", "Delete value or change 'Is another domestic provider' response to 'Yes'",
            IF(AND(D285&lt;&gt;"PROVIDER NOT LISTED", D286&lt;&gt;""), "Delete value or choose PROVIDER NOT LISTED above",
                IF(D286="PROVIDER NOT LISTED", "",
                    IF(COUNTIF(D175:D566, D286)-1&gt;0, "Duplicate provider entry detected. Delete duplicate domestic provider", ""))))))</f>
        <v/>
      </c>
      <c r="F286" s="109">
        <f>IF(F284=1, 0, IF(E286="", 0, 1))</f>
        <v>0</v>
      </c>
    </row>
    <row r="287" spans="1:443" x14ac:dyDescent="0.25">
      <c r="B287" s="131"/>
      <c r="C287" s="132" t="s">
        <v>144</v>
      </c>
      <c r="D287" s="56"/>
      <c r="E287" s="105" t="str">
        <f>IF(D284="No",IF(D287&lt;&gt;"","Delete value or change 'Is another domestic provider' response to 'Yes'",""),IF(D287="","No value entered",IF(NOT(ISNUMBER(D287)),"Value must be a number",IF(D287&lt;0,"Value cannot be negative",IF(D287&lt;&gt;ROUND(D287,0),"Value must be rounded to the whole dollar","")))))</f>
        <v/>
      </c>
      <c r="F287" s="109">
        <f>IF(F284=1, 0, IF(E287="", 0, 1))</f>
        <v>0</v>
      </c>
    </row>
    <row r="288" spans="1:443" x14ac:dyDescent="0.25">
      <c r="B288" s="131"/>
      <c r="C288" s="133" t="s">
        <v>157</v>
      </c>
      <c r="D288" s="134"/>
      <c r="E288" s="105"/>
      <c r="F288" s="109">
        <f>IF(F284=1, 0, IF(E288="", 0, 1))</f>
        <v>0</v>
      </c>
    </row>
    <row r="289" spans="1:443" x14ac:dyDescent="0.25">
      <c r="B289" s="131"/>
      <c r="C289" s="132" t="s">
        <v>158</v>
      </c>
      <c r="D289" s="56"/>
      <c r="E289" s="105" t="str">
        <f>IF(AND(D289&lt;&gt;"",$D$140="No"),"Entity did not participate in Panel. Please delete value or contact OLSC for assistance",IF(D284="No",IF(D289&lt;&gt;"","Delete value or change 'Is another domestic provider' response to 'Yes'",""),IF(D289="",IF($D$140="Yes","No value entered",""),IF(NOT(ISNUMBER(D289)),"Value must be a number",IF(D289&lt;0,"Value cannot be negative",IF(D289&lt;&gt;ROUND(D289,0),"Value must be rounded to the whole dollar",""))))))</f>
        <v/>
      </c>
      <c r="F289" s="109">
        <f>IF(F284=1, 0, IF(E289="", 0, 1))</f>
        <v>0</v>
      </c>
    </row>
    <row r="290" spans="1:443" x14ac:dyDescent="0.25">
      <c r="B290" s="131"/>
      <c r="C290" s="132" t="s">
        <v>159</v>
      </c>
      <c r="D290" s="56"/>
      <c r="E290" s="105" t="str">
        <f>IF(AND(D290&lt;&gt;"",$D$140="No"),"Entity did not participate in Panel. Please delete value or contact OLSC for assistance",IF(D284="No",IF(D290&lt;&gt;"","Delete value or change 'Is another domestic provider' response to 'Yes'",""),IF(D290="",IF($D$140="Yes","No value entered",""),IF(NOT(ISNUMBER(D290)),"Value must be a number",IF(D290&lt;0,"Value cannot be negative",IF(D290&lt;&gt;ROUND(D290,0),"Value must be rounded to the whole dollar",""))))))</f>
        <v/>
      </c>
      <c r="F290" s="109">
        <f>IF(F284=1, 0, IF(E290="", 0, 1))</f>
        <v>0</v>
      </c>
    </row>
    <row r="291" spans="1:443" x14ac:dyDescent="0.25">
      <c r="B291" s="131"/>
      <c r="C291" s="203"/>
      <c r="D291" s="203"/>
      <c r="E291" s="203"/>
      <c r="F291" s="109">
        <f>IF(E291="", 0, 1)</f>
        <v>0</v>
      </c>
    </row>
    <row r="292" spans="1:443" s="154" customFormat="1" x14ac:dyDescent="0.3">
      <c r="A292" s="151"/>
      <c r="B292" s="152"/>
      <c r="C292" s="198" t="s">
        <v>160</v>
      </c>
      <c r="D292" s="198"/>
      <c r="E292" s="198"/>
      <c r="F292" s="153">
        <f t="shared" ref="F292" si="22">IF(E292="", 0, 1)</f>
        <v>0</v>
      </c>
      <c r="G292" s="151"/>
      <c r="H292" s="151"/>
      <c r="I292" s="151"/>
      <c r="J292" s="151"/>
      <c r="K292" s="151"/>
      <c r="L292" s="151"/>
      <c r="M292" s="151"/>
      <c r="N292" s="151"/>
      <c r="O292" s="151"/>
      <c r="P292" s="151"/>
      <c r="Q292" s="151"/>
      <c r="R292" s="151"/>
      <c r="S292" s="151"/>
      <c r="T292" s="151"/>
      <c r="U292" s="151"/>
      <c r="V292" s="151"/>
      <c r="W292" s="151"/>
      <c r="X292" s="151"/>
      <c r="Y292" s="151"/>
      <c r="Z292" s="151"/>
      <c r="AA292" s="151"/>
      <c r="AB292" s="151"/>
      <c r="AC292" s="151"/>
      <c r="AD292" s="151"/>
      <c r="AE292" s="151"/>
      <c r="AF292" s="151"/>
      <c r="AG292" s="151"/>
      <c r="AH292" s="151"/>
      <c r="AI292" s="151"/>
      <c r="AJ292" s="151"/>
      <c r="AK292" s="151"/>
      <c r="AL292" s="151"/>
      <c r="AM292" s="151"/>
      <c r="AN292" s="151"/>
      <c r="AO292" s="151"/>
      <c r="AP292" s="151"/>
      <c r="AQ292" s="151"/>
      <c r="AR292" s="151"/>
      <c r="AS292" s="151"/>
      <c r="AT292" s="151"/>
      <c r="AU292" s="151"/>
      <c r="AV292" s="151"/>
      <c r="AW292" s="151"/>
      <c r="AX292" s="151"/>
      <c r="AY292" s="151"/>
      <c r="AZ292" s="151"/>
      <c r="BA292" s="151"/>
      <c r="BB292" s="151"/>
      <c r="BC292" s="151"/>
      <c r="BD292" s="151"/>
      <c r="BE292" s="151"/>
      <c r="BF292" s="151"/>
      <c r="BG292" s="151"/>
      <c r="BH292" s="151"/>
      <c r="BI292" s="151"/>
      <c r="BJ292" s="151"/>
      <c r="BK292" s="151"/>
      <c r="BL292" s="151"/>
      <c r="BM292" s="151"/>
      <c r="BN292" s="151"/>
      <c r="BO292" s="151"/>
      <c r="BP292" s="151"/>
      <c r="BQ292" s="151"/>
      <c r="BR292" s="151"/>
      <c r="BS292" s="151"/>
      <c r="BT292" s="151"/>
      <c r="BU292" s="151"/>
      <c r="BV292" s="151"/>
      <c r="BW292" s="151"/>
      <c r="BX292" s="151"/>
      <c r="BY292" s="151"/>
      <c r="BZ292" s="151"/>
      <c r="CA292" s="151"/>
      <c r="CB292" s="151"/>
      <c r="CC292" s="151"/>
      <c r="CD292" s="151"/>
      <c r="CE292" s="151"/>
      <c r="CF292" s="151"/>
      <c r="CG292" s="151"/>
      <c r="CH292" s="151"/>
      <c r="CI292" s="151"/>
      <c r="CJ292" s="151"/>
      <c r="CK292" s="151"/>
      <c r="CL292" s="151"/>
      <c r="CM292" s="151"/>
      <c r="CN292" s="151"/>
      <c r="CO292" s="151"/>
      <c r="CP292" s="151"/>
      <c r="CQ292" s="151"/>
      <c r="CR292" s="151"/>
      <c r="CS292" s="151"/>
      <c r="CT292" s="151"/>
      <c r="CU292" s="151"/>
      <c r="CV292" s="151"/>
      <c r="CW292" s="151"/>
      <c r="CX292" s="151"/>
      <c r="CY292" s="151"/>
      <c r="CZ292" s="151"/>
      <c r="DA292" s="151"/>
      <c r="DB292" s="151"/>
      <c r="DC292" s="151"/>
      <c r="DD292" s="151"/>
      <c r="DE292" s="151"/>
      <c r="DF292" s="151"/>
      <c r="DG292" s="151"/>
      <c r="DH292" s="151"/>
      <c r="DI292" s="151"/>
      <c r="DJ292" s="151"/>
      <c r="DK292" s="151"/>
      <c r="DL292" s="151"/>
      <c r="DM292" s="151"/>
      <c r="DN292" s="151"/>
      <c r="DO292" s="151"/>
      <c r="DP292" s="151"/>
      <c r="DQ292" s="151"/>
      <c r="DR292" s="151"/>
      <c r="DS292" s="151"/>
      <c r="DT292" s="151"/>
      <c r="DU292" s="151"/>
      <c r="DV292" s="151"/>
      <c r="DW292" s="151"/>
      <c r="DX292" s="151"/>
      <c r="DY292" s="151"/>
      <c r="DZ292" s="151"/>
      <c r="EA292" s="151"/>
      <c r="EB292" s="151"/>
      <c r="EC292" s="151"/>
      <c r="ED292" s="151"/>
      <c r="EE292" s="151"/>
      <c r="EF292" s="151"/>
      <c r="EG292" s="151"/>
      <c r="EH292" s="151"/>
      <c r="EI292" s="151"/>
      <c r="EJ292" s="151"/>
      <c r="EK292" s="151"/>
      <c r="EL292" s="151"/>
      <c r="EM292" s="151"/>
      <c r="EN292" s="151"/>
      <c r="EO292" s="151"/>
      <c r="EP292" s="151"/>
      <c r="EQ292" s="151"/>
      <c r="ER292" s="151"/>
      <c r="ES292" s="151"/>
      <c r="ET292" s="151"/>
      <c r="EU292" s="151"/>
      <c r="EV292" s="151"/>
      <c r="EW292" s="151"/>
      <c r="EX292" s="151"/>
      <c r="EY292" s="151"/>
      <c r="EZ292" s="151"/>
      <c r="FA292" s="151"/>
      <c r="FB292" s="151"/>
      <c r="FC292" s="151"/>
      <c r="FD292" s="151"/>
      <c r="FE292" s="151"/>
      <c r="FF292" s="151"/>
      <c r="FG292" s="151"/>
      <c r="FH292" s="151"/>
      <c r="FI292" s="151"/>
      <c r="FJ292" s="151"/>
      <c r="FK292" s="151"/>
      <c r="FL292" s="151"/>
      <c r="FM292" s="151"/>
      <c r="FN292" s="151"/>
      <c r="FO292" s="151"/>
      <c r="FP292" s="151"/>
      <c r="FQ292" s="151"/>
      <c r="FR292" s="151"/>
      <c r="FS292" s="151"/>
      <c r="FT292" s="151"/>
      <c r="FU292" s="151"/>
      <c r="FV292" s="151"/>
      <c r="FW292" s="151"/>
      <c r="FX292" s="151"/>
      <c r="FY292" s="151"/>
      <c r="FZ292" s="151"/>
      <c r="GA292" s="151"/>
      <c r="GB292" s="151"/>
      <c r="GC292" s="151"/>
      <c r="GD292" s="151"/>
      <c r="GE292" s="151"/>
      <c r="GF292" s="151"/>
      <c r="GG292" s="151"/>
      <c r="GH292" s="151"/>
      <c r="GI292" s="151"/>
      <c r="GJ292" s="151"/>
      <c r="GK292" s="151"/>
      <c r="GL292" s="151"/>
      <c r="GM292" s="151"/>
      <c r="GN292" s="151"/>
      <c r="GO292" s="151"/>
      <c r="GP292" s="151"/>
      <c r="GQ292" s="151"/>
      <c r="GR292" s="151"/>
      <c r="GS292" s="151"/>
      <c r="GT292" s="151"/>
      <c r="GU292" s="151"/>
      <c r="GV292" s="151"/>
      <c r="GW292" s="151"/>
      <c r="GX292" s="151"/>
      <c r="GY292" s="151"/>
      <c r="GZ292" s="151"/>
      <c r="HA292" s="151"/>
      <c r="HB292" s="151"/>
      <c r="HC292" s="151"/>
      <c r="HD292" s="151"/>
      <c r="HE292" s="151"/>
      <c r="HF292" s="151"/>
      <c r="HG292" s="151"/>
      <c r="HH292" s="151"/>
      <c r="HI292" s="151"/>
      <c r="HJ292" s="151"/>
      <c r="HK292" s="151"/>
      <c r="HL292" s="151"/>
      <c r="HM292" s="151"/>
      <c r="HN292" s="151"/>
      <c r="HO292" s="151"/>
      <c r="HP292" s="151"/>
      <c r="HQ292" s="151"/>
      <c r="HR292" s="151"/>
      <c r="HS292" s="151"/>
      <c r="HT292" s="151"/>
      <c r="HU292" s="151"/>
      <c r="HV292" s="151"/>
      <c r="HW292" s="151"/>
      <c r="HX292" s="151"/>
      <c r="HY292" s="151"/>
      <c r="HZ292" s="151"/>
      <c r="IA292" s="151"/>
      <c r="IB292" s="151"/>
      <c r="IC292" s="151"/>
      <c r="ID292" s="151"/>
      <c r="IE292" s="151"/>
      <c r="IF292" s="151"/>
      <c r="IG292" s="151"/>
      <c r="IH292" s="151"/>
      <c r="II292" s="151"/>
      <c r="IJ292" s="151"/>
      <c r="IK292" s="151"/>
      <c r="IL292" s="151"/>
      <c r="IM292" s="151"/>
      <c r="IN292" s="151"/>
      <c r="IO292" s="151"/>
      <c r="IP292" s="151"/>
      <c r="IQ292" s="151"/>
      <c r="IR292" s="151"/>
      <c r="IS292" s="151"/>
      <c r="IT292" s="151"/>
      <c r="IU292" s="151"/>
      <c r="IV292" s="151"/>
      <c r="IW292" s="151"/>
      <c r="IX292" s="151"/>
      <c r="IY292" s="151"/>
      <c r="IZ292" s="151"/>
      <c r="JA292" s="151"/>
      <c r="JB292" s="151"/>
      <c r="JC292" s="151"/>
      <c r="JD292" s="151"/>
      <c r="JE292" s="151"/>
      <c r="JF292" s="151"/>
      <c r="JG292" s="151"/>
      <c r="JH292" s="151"/>
      <c r="JI292" s="151"/>
      <c r="JJ292" s="151"/>
      <c r="JK292" s="151"/>
      <c r="JL292" s="151"/>
      <c r="JM292" s="151"/>
      <c r="JN292" s="151"/>
      <c r="JO292" s="151"/>
      <c r="JP292" s="151"/>
      <c r="JQ292" s="151"/>
      <c r="JR292" s="151"/>
      <c r="JS292" s="151"/>
      <c r="JT292" s="151"/>
      <c r="JU292" s="151"/>
      <c r="JV292" s="151"/>
      <c r="JW292" s="151"/>
      <c r="JX292" s="151"/>
      <c r="JY292" s="151"/>
      <c r="JZ292" s="151"/>
      <c r="KA292" s="151"/>
      <c r="KB292" s="151"/>
      <c r="KC292" s="151"/>
      <c r="KD292" s="151"/>
      <c r="KE292" s="151"/>
      <c r="KF292" s="151"/>
      <c r="KG292" s="151"/>
      <c r="KH292" s="151"/>
      <c r="KI292" s="151"/>
      <c r="KJ292" s="151"/>
      <c r="KK292" s="151"/>
      <c r="KL292" s="151"/>
      <c r="KM292" s="151"/>
      <c r="KN292" s="151"/>
      <c r="KO292" s="151"/>
      <c r="KP292" s="151"/>
      <c r="KQ292" s="151"/>
      <c r="KR292" s="151"/>
      <c r="KS292" s="151"/>
      <c r="KT292" s="151"/>
      <c r="KU292" s="151"/>
      <c r="KV292" s="151"/>
      <c r="KW292" s="151"/>
      <c r="KX292" s="151"/>
      <c r="KY292" s="151"/>
      <c r="KZ292" s="151"/>
      <c r="LA292" s="151"/>
      <c r="LB292" s="151"/>
      <c r="LC292" s="151"/>
      <c r="LD292" s="151"/>
      <c r="LE292" s="151"/>
      <c r="LF292" s="151"/>
      <c r="LG292" s="151"/>
      <c r="LH292" s="151"/>
      <c r="LI292" s="151"/>
      <c r="LJ292" s="151"/>
      <c r="LK292" s="151"/>
      <c r="LL292" s="151"/>
      <c r="LM292" s="151"/>
      <c r="LN292" s="151"/>
      <c r="LO292" s="151"/>
      <c r="LP292" s="151"/>
      <c r="LQ292" s="151"/>
      <c r="LR292" s="151"/>
      <c r="LS292" s="151"/>
      <c r="LT292" s="151"/>
      <c r="LU292" s="151"/>
      <c r="LV292" s="151"/>
      <c r="LW292" s="151"/>
      <c r="LX292" s="151"/>
      <c r="LY292" s="151"/>
      <c r="LZ292" s="151"/>
      <c r="MA292" s="151"/>
      <c r="MB292" s="151"/>
      <c r="MC292" s="151"/>
      <c r="MD292" s="151"/>
      <c r="ME292" s="151"/>
      <c r="MF292" s="151"/>
      <c r="MG292" s="151"/>
      <c r="MH292" s="151"/>
      <c r="MI292" s="151"/>
      <c r="MJ292" s="151"/>
      <c r="MK292" s="151"/>
      <c r="ML292" s="151"/>
      <c r="MM292" s="151"/>
      <c r="MN292" s="151"/>
      <c r="MO292" s="151"/>
      <c r="MP292" s="151"/>
      <c r="MQ292" s="151"/>
      <c r="MR292" s="151"/>
      <c r="MS292" s="151"/>
      <c r="MT292" s="151"/>
      <c r="MU292" s="151"/>
      <c r="MV292" s="151"/>
      <c r="MW292" s="151"/>
      <c r="MX292" s="151"/>
      <c r="MY292" s="151"/>
      <c r="MZ292" s="151"/>
      <c r="NA292" s="151"/>
      <c r="NB292" s="151"/>
      <c r="NC292" s="151"/>
      <c r="ND292" s="151"/>
      <c r="NE292" s="151"/>
      <c r="NF292" s="151"/>
      <c r="NG292" s="151"/>
      <c r="NH292" s="151"/>
      <c r="NI292" s="151"/>
      <c r="NJ292" s="151"/>
      <c r="NK292" s="151"/>
      <c r="NL292" s="151"/>
      <c r="NM292" s="151"/>
      <c r="NN292" s="151"/>
      <c r="NO292" s="151"/>
      <c r="NP292" s="151"/>
      <c r="NQ292" s="151"/>
      <c r="NR292" s="151"/>
      <c r="NS292" s="151"/>
      <c r="NT292" s="151"/>
      <c r="NU292" s="151"/>
      <c r="NV292" s="151"/>
      <c r="NW292" s="151"/>
      <c r="NX292" s="151"/>
      <c r="NY292" s="151"/>
      <c r="NZ292" s="151"/>
      <c r="OA292" s="151"/>
      <c r="OB292" s="151"/>
      <c r="OC292" s="151"/>
      <c r="OD292" s="151"/>
      <c r="OE292" s="151"/>
      <c r="OF292" s="151"/>
      <c r="OG292" s="151"/>
      <c r="OH292" s="151"/>
      <c r="OI292" s="151"/>
      <c r="OJ292" s="151"/>
      <c r="OK292" s="151"/>
      <c r="OL292" s="151"/>
      <c r="OM292" s="151"/>
      <c r="ON292" s="151"/>
      <c r="OO292" s="151"/>
      <c r="OP292" s="151"/>
      <c r="OQ292" s="151"/>
      <c r="OR292" s="151"/>
      <c r="OS292" s="151"/>
      <c r="OT292" s="151"/>
      <c r="OU292" s="151"/>
      <c r="OV292" s="151"/>
      <c r="OW292" s="151"/>
      <c r="OX292" s="151"/>
      <c r="OY292" s="151"/>
      <c r="OZ292" s="151"/>
      <c r="PA292" s="151"/>
      <c r="PB292" s="151"/>
      <c r="PC292" s="151"/>
      <c r="PD292" s="151"/>
      <c r="PE292" s="151"/>
      <c r="PF292" s="151"/>
      <c r="PG292" s="151"/>
      <c r="PH292" s="151"/>
      <c r="PI292" s="151"/>
      <c r="PJ292" s="151"/>
      <c r="PK292" s="151"/>
      <c r="PL292" s="151"/>
      <c r="PM292" s="151"/>
      <c r="PN292" s="151"/>
      <c r="PO292" s="151"/>
      <c r="PP292" s="151"/>
      <c r="PQ292" s="151"/>
      <c r="PR292" s="151"/>
      <c r="PS292" s="151"/>
      <c r="PT292" s="151"/>
      <c r="PU292" s="151"/>
      <c r="PV292" s="151"/>
      <c r="PW292" s="151"/>
      <c r="PX292" s="151"/>
      <c r="PY292" s="151"/>
      <c r="PZ292" s="151"/>
      <c r="QA292" s="151"/>
    </row>
    <row r="293" spans="1:443" x14ac:dyDescent="0.25">
      <c r="B293" s="196"/>
      <c r="C293" s="196"/>
      <c r="D293" s="196"/>
      <c r="E293" s="196"/>
      <c r="F293" s="109"/>
    </row>
    <row r="294" spans="1:443" x14ac:dyDescent="0.25">
      <c r="B294" s="131"/>
      <c r="C294" s="7" t="s">
        <v>153</v>
      </c>
      <c r="D294" s="144" t="s">
        <v>163</v>
      </c>
      <c r="E294" s="6" t="str">
        <f>IF(D294="", "Yes or No selection required", IF(AND(D284&lt;&gt;"Yes", D294="Yes"), "Additional providers need to be filled in sequentially. Enter provider details in above section.", ""))</f>
        <v/>
      </c>
      <c r="F294" s="109">
        <f t="shared" ref="F294" si="23">IF(E294="", 0, 1)</f>
        <v>0</v>
      </c>
    </row>
    <row r="295" spans="1:443" x14ac:dyDescent="0.25">
      <c r="B295" s="131"/>
      <c r="C295" s="132" t="s">
        <v>154</v>
      </c>
      <c r="D295" s="56"/>
      <c r="E295" s="105" t="str">
        <f>IF(AND(D294="No", D295=""), "", IF(D295="", "Select provider from list", IF(D294="No", "Delete value or change 'Is another domestic provider' response to 'Yes'", IF(D295="PROVIDER NOT LISTED", "", IF(COUNTIF(D296:D566, D295)+COUNTIF(D175:D294, D295)&gt;0, "Duplicate provider entry detected. Delete duplicate domestic provider", "")))))</f>
        <v/>
      </c>
      <c r="F295" s="109">
        <f>IF(F294=1, 0, IF(E295="", 0, 1))</f>
        <v>0</v>
      </c>
    </row>
    <row r="296" spans="1:443" x14ac:dyDescent="0.25">
      <c r="B296" s="131"/>
      <c r="C296" s="132" t="s">
        <v>156</v>
      </c>
      <c r="D296" s="59"/>
      <c r="E296" s="105" t="str">
        <f>IF(AND(D294="No", D296=""), "",
    IF(D296="",
        IF(D295="PROVIDER NOT LISTED", "Manually enter provider name",
            IF(D295="", "Select provider from list", "")),
        IF(D294="No", "Delete value or change 'Is another domestic provider' response to 'Yes'",
            IF(AND(D295&lt;&gt;"PROVIDER NOT LISTED", D296&lt;&gt;""), "Delete value or choose PROVIDER NOT LISTED above",
                IF(D296="PROVIDER NOT LISTED", "",
                    IF(COUNTIF(D175:D566, D296)-1&gt;0, "Duplicate provider entry detected. Delete duplicate domestic provider", ""))))))</f>
        <v/>
      </c>
      <c r="F296" s="109">
        <f>IF(F294=1, 0, IF(E296="", 0, 1))</f>
        <v>0</v>
      </c>
    </row>
    <row r="297" spans="1:443" x14ac:dyDescent="0.25">
      <c r="B297" s="131"/>
      <c r="C297" s="132" t="s">
        <v>144</v>
      </c>
      <c r="D297" s="56"/>
      <c r="E297" s="105" t="str">
        <f>IF(D294="No",IF(D297&lt;&gt;"","Delete value or change 'Is another domestic provider' response to 'Yes'",""),IF(D297="","No value entered",IF(NOT(ISNUMBER(D297)),"Value must be a number",IF(D297&lt;0,"Value cannot be negative",IF(D297&lt;&gt;ROUND(D297,0),"Value must be rounded to the whole dollar","")))))</f>
        <v/>
      </c>
      <c r="F297" s="109">
        <f>IF(F294=1, 0, IF(E297="", 0, 1))</f>
        <v>0</v>
      </c>
    </row>
    <row r="298" spans="1:443" x14ac:dyDescent="0.25">
      <c r="B298" s="131"/>
      <c r="C298" s="133" t="s">
        <v>157</v>
      </c>
      <c r="D298" s="134"/>
      <c r="E298" s="105"/>
      <c r="F298" s="109">
        <f>IF(F294=1, 0, IF(E298="", 0, 1))</f>
        <v>0</v>
      </c>
    </row>
    <row r="299" spans="1:443" x14ac:dyDescent="0.25">
      <c r="B299" s="131"/>
      <c r="C299" s="132" t="s">
        <v>158</v>
      </c>
      <c r="D299" s="56"/>
      <c r="E299" s="105" t="str">
        <f>IF(AND(D299&lt;&gt;"",$D$140="No"),"Entity did not participate in Panel. Please delete value or contact OLSC for assistance",IF(D294="No",IF(D299&lt;&gt;"","Delete value or change 'Is another domestic provider' response to 'Yes'",""),IF(D299="",IF($D$140="Yes","No value entered",""),IF(NOT(ISNUMBER(D299)),"Value must be a number",IF(D299&lt;0,"Value cannot be negative",IF(D299&lt;&gt;ROUND(D299,0),"Value must be rounded to the whole dollar",""))))))</f>
        <v/>
      </c>
      <c r="F299" s="109">
        <f>IF(F294=1, 0, IF(E299="", 0, 1))</f>
        <v>0</v>
      </c>
    </row>
    <row r="300" spans="1:443" x14ac:dyDescent="0.25">
      <c r="B300" s="131"/>
      <c r="C300" s="132" t="s">
        <v>159</v>
      </c>
      <c r="D300" s="56"/>
      <c r="E300" s="105" t="str">
        <f>IF(AND(D300&lt;&gt;"",$D$140="No"),"Entity did not participate in Panel. Please delete value or contact OLSC for assistance",IF(D294="No",IF(D300&lt;&gt;"","Delete value or change 'Is another domestic provider' response to 'Yes'",""),IF(D300="",IF($D$140="Yes","No value entered",""),IF(NOT(ISNUMBER(D300)),"Value must be a number",IF(D300&lt;0,"Value cannot be negative",IF(D300&lt;&gt;ROUND(D300,0),"Value must be rounded to the whole dollar",""))))))</f>
        <v/>
      </c>
      <c r="F300" s="109">
        <f>IF(F294=1, 0, IF(E300="", 0, 1))</f>
        <v>0</v>
      </c>
    </row>
    <row r="301" spans="1:443" x14ac:dyDescent="0.25">
      <c r="B301" s="131"/>
      <c r="C301" s="203"/>
      <c r="D301" s="203"/>
      <c r="E301" s="203"/>
      <c r="F301" s="109">
        <f>IF(E301="", 0, 1)</f>
        <v>0</v>
      </c>
    </row>
    <row r="302" spans="1:443" s="154" customFormat="1" x14ac:dyDescent="0.3">
      <c r="A302" s="151"/>
      <c r="B302" s="152"/>
      <c r="C302" s="198" t="s">
        <v>160</v>
      </c>
      <c r="D302" s="198"/>
      <c r="E302" s="198"/>
      <c r="F302" s="153">
        <f t="shared" ref="F302" si="24">IF(E302="", 0, 1)</f>
        <v>0</v>
      </c>
      <c r="G302" s="151"/>
      <c r="H302" s="151"/>
      <c r="I302" s="151"/>
      <c r="J302" s="151"/>
      <c r="K302" s="151"/>
      <c r="L302" s="151"/>
      <c r="M302" s="151"/>
      <c r="N302" s="151"/>
      <c r="O302" s="151"/>
      <c r="P302" s="151"/>
      <c r="Q302" s="151"/>
      <c r="R302" s="151"/>
      <c r="S302" s="151"/>
      <c r="T302" s="151"/>
      <c r="U302" s="151"/>
      <c r="V302" s="151"/>
      <c r="W302" s="151"/>
      <c r="X302" s="151"/>
      <c r="Y302" s="151"/>
      <c r="Z302" s="151"/>
      <c r="AA302" s="151"/>
      <c r="AB302" s="151"/>
      <c r="AC302" s="151"/>
      <c r="AD302" s="151"/>
      <c r="AE302" s="151"/>
      <c r="AF302" s="151"/>
      <c r="AG302" s="151"/>
      <c r="AH302" s="151"/>
      <c r="AI302" s="151"/>
      <c r="AJ302" s="151"/>
      <c r="AK302" s="151"/>
      <c r="AL302" s="151"/>
      <c r="AM302" s="151"/>
      <c r="AN302" s="151"/>
      <c r="AO302" s="151"/>
      <c r="AP302" s="151"/>
      <c r="AQ302" s="151"/>
      <c r="AR302" s="151"/>
      <c r="AS302" s="151"/>
      <c r="AT302" s="151"/>
      <c r="AU302" s="151"/>
      <c r="AV302" s="151"/>
      <c r="AW302" s="151"/>
      <c r="AX302" s="151"/>
      <c r="AY302" s="151"/>
      <c r="AZ302" s="151"/>
      <c r="BA302" s="151"/>
      <c r="BB302" s="151"/>
      <c r="BC302" s="151"/>
      <c r="BD302" s="151"/>
      <c r="BE302" s="151"/>
      <c r="BF302" s="151"/>
      <c r="BG302" s="151"/>
      <c r="BH302" s="151"/>
      <c r="BI302" s="151"/>
      <c r="BJ302" s="151"/>
      <c r="BK302" s="151"/>
      <c r="BL302" s="151"/>
      <c r="BM302" s="151"/>
      <c r="BN302" s="151"/>
      <c r="BO302" s="151"/>
      <c r="BP302" s="151"/>
      <c r="BQ302" s="151"/>
      <c r="BR302" s="151"/>
      <c r="BS302" s="151"/>
      <c r="BT302" s="151"/>
      <c r="BU302" s="151"/>
      <c r="BV302" s="151"/>
      <c r="BW302" s="151"/>
      <c r="BX302" s="151"/>
      <c r="BY302" s="151"/>
      <c r="BZ302" s="151"/>
      <c r="CA302" s="151"/>
      <c r="CB302" s="151"/>
      <c r="CC302" s="151"/>
      <c r="CD302" s="151"/>
      <c r="CE302" s="151"/>
      <c r="CF302" s="151"/>
      <c r="CG302" s="151"/>
      <c r="CH302" s="151"/>
      <c r="CI302" s="151"/>
      <c r="CJ302" s="151"/>
      <c r="CK302" s="151"/>
      <c r="CL302" s="151"/>
      <c r="CM302" s="151"/>
      <c r="CN302" s="151"/>
      <c r="CO302" s="151"/>
      <c r="CP302" s="151"/>
      <c r="CQ302" s="151"/>
      <c r="CR302" s="151"/>
      <c r="CS302" s="151"/>
      <c r="CT302" s="151"/>
      <c r="CU302" s="151"/>
      <c r="CV302" s="151"/>
      <c r="CW302" s="151"/>
      <c r="CX302" s="151"/>
      <c r="CY302" s="151"/>
      <c r="CZ302" s="151"/>
      <c r="DA302" s="151"/>
      <c r="DB302" s="151"/>
      <c r="DC302" s="151"/>
      <c r="DD302" s="151"/>
      <c r="DE302" s="151"/>
      <c r="DF302" s="151"/>
      <c r="DG302" s="151"/>
      <c r="DH302" s="151"/>
      <c r="DI302" s="151"/>
      <c r="DJ302" s="151"/>
      <c r="DK302" s="151"/>
      <c r="DL302" s="151"/>
      <c r="DM302" s="151"/>
      <c r="DN302" s="151"/>
      <c r="DO302" s="151"/>
      <c r="DP302" s="151"/>
      <c r="DQ302" s="151"/>
      <c r="DR302" s="151"/>
      <c r="DS302" s="151"/>
      <c r="DT302" s="151"/>
      <c r="DU302" s="151"/>
      <c r="DV302" s="151"/>
      <c r="DW302" s="151"/>
      <c r="DX302" s="151"/>
      <c r="DY302" s="151"/>
      <c r="DZ302" s="151"/>
      <c r="EA302" s="151"/>
      <c r="EB302" s="151"/>
      <c r="EC302" s="151"/>
      <c r="ED302" s="151"/>
      <c r="EE302" s="151"/>
      <c r="EF302" s="151"/>
      <c r="EG302" s="151"/>
      <c r="EH302" s="151"/>
      <c r="EI302" s="151"/>
      <c r="EJ302" s="151"/>
      <c r="EK302" s="151"/>
      <c r="EL302" s="151"/>
      <c r="EM302" s="151"/>
      <c r="EN302" s="151"/>
      <c r="EO302" s="151"/>
      <c r="EP302" s="151"/>
      <c r="EQ302" s="151"/>
      <c r="ER302" s="151"/>
      <c r="ES302" s="151"/>
      <c r="ET302" s="151"/>
      <c r="EU302" s="151"/>
      <c r="EV302" s="151"/>
      <c r="EW302" s="151"/>
      <c r="EX302" s="151"/>
      <c r="EY302" s="151"/>
      <c r="EZ302" s="151"/>
      <c r="FA302" s="151"/>
      <c r="FB302" s="151"/>
      <c r="FC302" s="151"/>
      <c r="FD302" s="151"/>
      <c r="FE302" s="151"/>
      <c r="FF302" s="151"/>
      <c r="FG302" s="151"/>
      <c r="FH302" s="151"/>
      <c r="FI302" s="151"/>
      <c r="FJ302" s="151"/>
      <c r="FK302" s="151"/>
      <c r="FL302" s="151"/>
      <c r="FM302" s="151"/>
      <c r="FN302" s="151"/>
      <c r="FO302" s="151"/>
      <c r="FP302" s="151"/>
      <c r="FQ302" s="151"/>
      <c r="FR302" s="151"/>
      <c r="FS302" s="151"/>
      <c r="FT302" s="151"/>
      <c r="FU302" s="151"/>
      <c r="FV302" s="151"/>
      <c r="FW302" s="151"/>
      <c r="FX302" s="151"/>
      <c r="FY302" s="151"/>
      <c r="FZ302" s="151"/>
      <c r="GA302" s="151"/>
      <c r="GB302" s="151"/>
      <c r="GC302" s="151"/>
      <c r="GD302" s="151"/>
      <c r="GE302" s="151"/>
      <c r="GF302" s="151"/>
      <c r="GG302" s="151"/>
      <c r="GH302" s="151"/>
      <c r="GI302" s="151"/>
      <c r="GJ302" s="151"/>
      <c r="GK302" s="151"/>
      <c r="GL302" s="151"/>
      <c r="GM302" s="151"/>
      <c r="GN302" s="151"/>
      <c r="GO302" s="151"/>
      <c r="GP302" s="151"/>
      <c r="GQ302" s="151"/>
      <c r="GR302" s="151"/>
      <c r="GS302" s="151"/>
      <c r="GT302" s="151"/>
      <c r="GU302" s="151"/>
      <c r="GV302" s="151"/>
      <c r="GW302" s="151"/>
      <c r="GX302" s="151"/>
      <c r="GY302" s="151"/>
      <c r="GZ302" s="151"/>
      <c r="HA302" s="151"/>
      <c r="HB302" s="151"/>
      <c r="HC302" s="151"/>
      <c r="HD302" s="151"/>
      <c r="HE302" s="151"/>
      <c r="HF302" s="151"/>
      <c r="HG302" s="151"/>
      <c r="HH302" s="151"/>
      <c r="HI302" s="151"/>
      <c r="HJ302" s="151"/>
      <c r="HK302" s="151"/>
      <c r="HL302" s="151"/>
      <c r="HM302" s="151"/>
      <c r="HN302" s="151"/>
      <c r="HO302" s="151"/>
      <c r="HP302" s="151"/>
      <c r="HQ302" s="151"/>
      <c r="HR302" s="151"/>
      <c r="HS302" s="151"/>
      <c r="HT302" s="151"/>
      <c r="HU302" s="151"/>
      <c r="HV302" s="151"/>
      <c r="HW302" s="151"/>
      <c r="HX302" s="151"/>
      <c r="HY302" s="151"/>
      <c r="HZ302" s="151"/>
      <c r="IA302" s="151"/>
      <c r="IB302" s="151"/>
      <c r="IC302" s="151"/>
      <c r="ID302" s="151"/>
      <c r="IE302" s="151"/>
      <c r="IF302" s="151"/>
      <c r="IG302" s="151"/>
      <c r="IH302" s="151"/>
      <c r="II302" s="151"/>
      <c r="IJ302" s="151"/>
      <c r="IK302" s="151"/>
      <c r="IL302" s="151"/>
      <c r="IM302" s="151"/>
      <c r="IN302" s="151"/>
      <c r="IO302" s="151"/>
      <c r="IP302" s="151"/>
      <c r="IQ302" s="151"/>
      <c r="IR302" s="151"/>
      <c r="IS302" s="151"/>
      <c r="IT302" s="151"/>
      <c r="IU302" s="151"/>
      <c r="IV302" s="151"/>
      <c r="IW302" s="151"/>
      <c r="IX302" s="151"/>
      <c r="IY302" s="151"/>
      <c r="IZ302" s="151"/>
      <c r="JA302" s="151"/>
      <c r="JB302" s="151"/>
      <c r="JC302" s="151"/>
      <c r="JD302" s="151"/>
      <c r="JE302" s="151"/>
      <c r="JF302" s="151"/>
      <c r="JG302" s="151"/>
      <c r="JH302" s="151"/>
      <c r="JI302" s="151"/>
      <c r="JJ302" s="151"/>
      <c r="JK302" s="151"/>
      <c r="JL302" s="151"/>
      <c r="JM302" s="151"/>
      <c r="JN302" s="151"/>
      <c r="JO302" s="151"/>
      <c r="JP302" s="151"/>
      <c r="JQ302" s="151"/>
      <c r="JR302" s="151"/>
      <c r="JS302" s="151"/>
      <c r="JT302" s="151"/>
      <c r="JU302" s="151"/>
      <c r="JV302" s="151"/>
      <c r="JW302" s="151"/>
      <c r="JX302" s="151"/>
      <c r="JY302" s="151"/>
      <c r="JZ302" s="151"/>
      <c r="KA302" s="151"/>
      <c r="KB302" s="151"/>
      <c r="KC302" s="151"/>
      <c r="KD302" s="151"/>
      <c r="KE302" s="151"/>
      <c r="KF302" s="151"/>
      <c r="KG302" s="151"/>
      <c r="KH302" s="151"/>
      <c r="KI302" s="151"/>
      <c r="KJ302" s="151"/>
      <c r="KK302" s="151"/>
      <c r="KL302" s="151"/>
      <c r="KM302" s="151"/>
      <c r="KN302" s="151"/>
      <c r="KO302" s="151"/>
      <c r="KP302" s="151"/>
      <c r="KQ302" s="151"/>
      <c r="KR302" s="151"/>
      <c r="KS302" s="151"/>
      <c r="KT302" s="151"/>
      <c r="KU302" s="151"/>
      <c r="KV302" s="151"/>
      <c r="KW302" s="151"/>
      <c r="KX302" s="151"/>
      <c r="KY302" s="151"/>
      <c r="KZ302" s="151"/>
      <c r="LA302" s="151"/>
      <c r="LB302" s="151"/>
      <c r="LC302" s="151"/>
      <c r="LD302" s="151"/>
      <c r="LE302" s="151"/>
      <c r="LF302" s="151"/>
      <c r="LG302" s="151"/>
      <c r="LH302" s="151"/>
      <c r="LI302" s="151"/>
      <c r="LJ302" s="151"/>
      <c r="LK302" s="151"/>
      <c r="LL302" s="151"/>
      <c r="LM302" s="151"/>
      <c r="LN302" s="151"/>
      <c r="LO302" s="151"/>
      <c r="LP302" s="151"/>
      <c r="LQ302" s="151"/>
      <c r="LR302" s="151"/>
      <c r="LS302" s="151"/>
      <c r="LT302" s="151"/>
      <c r="LU302" s="151"/>
      <c r="LV302" s="151"/>
      <c r="LW302" s="151"/>
      <c r="LX302" s="151"/>
      <c r="LY302" s="151"/>
      <c r="LZ302" s="151"/>
      <c r="MA302" s="151"/>
      <c r="MB302" s="151"/>
      <c r="MC302" s="151"/>
      <c r="MD302" s="151"/>
      <c r="ME302" s="151"/>
      <c r="MF302" s="151"/>
      <c r="MG302" s="151"/>
      <c r="MH302" s="151"/>
      <c r="MI302" s="151"/>
      <c r="MJ302" s="151"/>
      <c r="MK302" s="151"/>
      <c r="ML302" s="151"/>
      <c r="MM302" s="151"/>
      <c r="MN302" s="151"/>
      <c r="MO302" s="151"/>
      <c r="MP302" s="151"/>
      <c r="MQ302" s="151"/>
      <c r="MR302" s="151"/>
      <c r="MS302" s="151"/>
      <c r="MT302" s="151"/>
      <c r="MU302" s="151"/>
      <c r="MV302" s="151"/>
      <c r="MW302" s="151"/>
      <c r="MX302" s="151"/>
      <c r="MY302" s="151"/>
      <c r="MZ302" s="151"/>
      <c r="NA302" s="151"/>
      <c r="NB302" s="151"/>
      <c r="NC302" s="151"/>
      <c r="ND302" s="151"/>
      <c r="NE302" s="151"/>
      <c r="NF302" s="151"/>
      <c r="NG302" s="151"/>
      <c r="NH302" s="151"/>
      <c r="NI302" s="151"/>
      <c r="NJ302" s="151"/>
      <c r="NK302" s="151"/>
      <c r="NL302" s="151"/>
      <c r="NM302" s="151"/>
      <c r="NN302" s="151"/>
      <c r="NO302" s="151"/>
      <c r="NP302" s="151"/>
      <c r="NQ302" s="151"/>
      <c r="NR302" s="151"/>
      <c r="NS302" s="151"/>
      <c r="NT302" s="151"/>
      <c r="NU302" s="151"/>
      <c r="NV302" s="151"/>
      <c r="NW302" s="151"/>
      <c r="NX302" s="151"/>
      <c r="NY302" s="151"/>
      <c r="NZ302" s="151"/>
      <c r="OA302" s="151"/>
      <c r="OB302" s="151"/>
      <c r="OC302" s="151"/>
      <c r="OD302" s="151"/>
      <c r="OE302" s="151"/>
      <c r="OF302" s="151"/>
      <c r="OG302" s="151"/>
      <c r="OH302" s="151"/>
      <c r="OI302" s="151"/>
      <c r="OJ302" s="151"/>
      <c r="OK302" s="151"/>
      <c r="OL302" s="151"/>
      <c r="OM302" s="151"/>
      <c r="ON302" s="151"/>
      <c r="OO302" s="151"/>
      <c r="OP302" s="151"/>
      <c r="OQ302" s="151"/>
      <c r="OR302" s="151"/>
      <c r="OS302" s="151"/>
      <c r="OT302" s="151"/>
      <c r="OU302" s="151"/>
      <c r="OV302" s="151"/>
      <c r="OW302" s="151"/>
      <c r="OX302" s="151"/>
      <c r="OY302" s="151"/>
      <c r="OZ302" s="151"/>
      <c r="PA302" s="151"/>
      <c r="PB302" s="151"/>
      <c r="PC302" s="151"/>
      <c r="PD302" s="151"/>
      <c r="PE302" s="151"/>
      <c r="PF302" s="151"/>
      <c r="PG302" s="151"/>
      <c r="PH302" s="151"/>
      <c r="PI302" s="151"/>
      <c r="PJ302" s="151"/>
      <c r="PK302" s="151"/>
      <c r="PL302" s="151"/>
      <c r="PM302" s="151"/>
      <c r="PN302" s="151"/>
      <c r="PO302" s="151"/>
      <c r="PP302" s="151"/>
      <c r="PQ302" s="151"/>
      <c r="PR302" s="151"/>
      <c r="PS302" s="151"/>
      <c r="PT302" s="151"/>
      <c r="PU302" s="151"/>
      <c r="PV302" s="151"/>
      <c r="PW302" s="151"/>
      <c r="PX302" s="151"/>
      <c r="PY302" s="151"/>
      <c r="PZ302" s="151"/>
      <c r="QA302" s="151"/>
    </row>
    <row r="303" spans="1:443" x14ac:dyDescent="0.25">
      <c r="B303" s="196"/>
      <c r="C303" s="196"/>
      <c r="D303" s="196"/>
      <c r="E303" s="196"/>
      <c r="F303" s="109"/>
    </row>
    <row r="304" spans="1:443" x14ac:dyDescent="0.25">
      <c r="B304" s="131"/>
      <c r="C304" s="7" t="s">
        <v>153</v>
      </c>
      <c r="D304" s="144" t="s">
        <v>163</v>
      </c>
      <c r="E304" s="6" t="str">
        <f>IF(D304="", "Yes or No selection required", IF(AND(D294&lt;&gt;"Yes", D304="Yes"), "Additional providers need to be filled in sequentially. Enter provider details in above section.", ""))</f>
        <v/>
      </c>
      <c r="F304" s="109">
        <f t="shared" ref="F304" si="25">IF(E304="", 0, 1)</f>
        <v>0</v>
      </c>
    </row>
    <row r="305" spans="1:443" x14ac:dyDescent="0.25">
      <c r="B305" s="131"/>
      <c r="C305" s="132" t="s">
        <v>154</v>
      </c>
      <c r="D305" s="56"/>
      <c r="E305" s="105" t="str">
        <f>IF(AND(D304="No", D305=""), "", IF(D305="", "Select provider from list", IF(D304="No", "Delete value or change 'Is another domestic provider' response to 'Yes'", IF(D305="PROVIDER NOT LISTED", "", IF(COUNTIF(D306:D566, D305)+COUNTIF(D175:D304, D305)&gt;0, "Duplicate provider entry detected. Delete duplicate domestic provider", "")))))</f>
        <v/>
      </c>
      <c r="F305" s="109">
        <f>IF(F304=1, 0, IF(E305="", 0, 1))</f>
        <v>0</v>
      </c>
    </row>
    <row r="306" spans="1:443" x14ac:dyDescent="0.25">
      <c r="B306" s="131"/>
      <c r="C306" s="132" t="s">
        <v>156</v>
      </c>
      <c r="D306" s="59"/>
      <c r="E306" s="105" t="str">
        <f>IF(AND(D304="No", D306=""), "",
    IF(D306="",
        IF(D305="PROVIDER NOT LISTED", "Manually enter provider name",
            IF(D305="", "Select provider from list", "")),
        IF(D304="No", "Delete value or change 'Is another domestic provider' response to 'Yes'",
            IF(AND(D305&lt;&gt;"PROVIDER NOT LISTED", D306&lt;&gt;""), "Delete value or choose PROVIDER NOT LISTED above",
                IF(D306="PROVIDER NOT LISTED", "",
                    IF(COUNTIF(D175:D566, D306)-1&gt;0, "Duplicate provider entry detected. Delete duplicate domestic provider", ""))))))</f>
        <v/>
      </c>
      <c r="F306" s="109">
        <f>IF(F304=1, 0, IF(E306="", 0, 1))</f>
        <v>0</v>
      </c>
    </row>
    <row r="307" spans="1:443" x14ac:dyDescent="0.25">
      <c r="B307" s="131"/>
      <c r="C307" s="132" t="s">
        <v>144</v>
      </c>
      <c r="D307" s="56"/>
      <c r="E307" s="105" t="str">
        <f>IF(D304="No",IF(D307&lt;&gt;"","Delete value or change 'Is another domestic provider' response to 'Yes'",""),IF(D307="","No value entered",IF(NOT(ISNUMBER(D307)),"Value must be a number",IF(D307&lt;0,"Value cannot be negative",IF(D307&lt;&gt;ROUND(D307,0),"Value must be rounded to the whole dollar","")))))</f>
        <v/>
      </c>
      <c r="F307" s="109">
        <f>IF(F304=1, 0, IF(E307="", 0, 1))</f>
        <v>0</v>
      </c>
    </row>
    <row r="308" spans="1:443" x14ac:dyDescent="0.25">
      <c r="B308" s="131"/>
      <c r="C308" s="133" t="s">
        <v>157</v>
      </c>
      <c r="D308" s="134"/>
      <c r="E308" s="105"/>
      <c r="F308" s="109">
        <f>IF(F304=1, 0, IF(E308="", 0, 1))</f>
        <v>0</v>
      </c>
    </row>
    <row r="309" spans="1:443" x14ac:dyDescent="0.25">
      <c r="B309" s="131"/>
      <c r="C309" s="132" t="s">
        <v>158</v>
      </c>
      <c r="D309" s="56"/>
      <c r="E309" s="105" t="str">
        <f>IF(AND(D309&lt;&gt;"",$D$140="No"),"Entity did not participate in Panel. Please delete value or contact OLSC for assistance",IF(D304="No",IF(D309&lt;&gt;"","Delete value or change 'Is another domestic provider' response to 'Yes'",""),IF(D309="",IF($D$140="Yes","No value entered",""),IF(NOT(ISNUMBER(D309)),"Value must be a number",IF(D309&lt;0,"Value cannot be negative",IF(D309&lt;&gt;ROUND(D309,0),"Value must be rounded to the whole dollar",""))))))</f>
        <v/>
      </c>
      <c r="F309" s="109">
        <f>IF(F304=1, 0, IF(E309="", 0, 1))</f>
        <v>0</v>
      </c>
    </row>
    <row r="310" spans="1:443" x14ac:dyDescent="0.25">
      <c r="B310" s="131"/>
      <c r="C310" s="132" t="s">
        <v>159</v>
      </c>
      <c r="D310" s="56"/>
      <c r="E310" s="105" t="str">
        <f>IF(AND(D310&lt;&gt;"",$D$140="No"),"Entity did not participate in Panel. Please delete value or contact OLSC for assistance",IF(D304="No",IF(D310&lt;&gt;"","Delete value or change 'Is another domestic provider' response to 'Yes'",""),IF(D310="",IF($D$140="Yes","No value entered",""),IF(NOT(ISNUMBER(D310)),"Value must be a number",IF(D310&lt;0,"Value cannot be negative",IF(D310&lt;&gt;ROUND(D310,0),"Value must be rounded to the whole dollar",""))))))</f>
        <v/>
      </c>
      <c r="F310" s="109">
        <f>IF(F304=1, 0, IF(E310="", 0, 1))</f>
        <v>0</v>
      </c>
    </row>
    <row r="311" spans="1:443" x14ac:dyDescent="0.25">
      <c r="B311" s="131"/>
      <c r="C311" s="203"/>
      <c r="D311" s="203"/>
      <c r="E311" s="203"/>
      <c r="F311" s="109">
        <f>IF(E311="", 0, 1)</f>
        <v>0</v>
      </c>
    </row>
    <row r="312" spans="1:443" s="154" customFormat="1" x14ac:dyDescent="0.3">
      <c r="A312" s="151"/>
      <c r="B312" s="152"/>
      <c r="C312" s="198" t="s">
        <v>160</v>
      </c>
      <c r="D312" s="198"/>
      <c r="E312" s="198"/>
      <c r="F312" s="153">
        <f t="shared" ref="F312" si="26">IF(E312="", 0, 1)</f>
        <v>0</v>
      </c>
      <c r="G312" s="151"/>
      <c r="H312" s="151"/>
      <c r="I312" s="151"/>
      <c r="J312" s="151"/>
      <c r="K312" s="151"/>
      <c r="L312" s="151"/>
      <c r="M312" s="151"/>
      <c r="N312" s="151"/>
      <c r="O312" s="151"/>
      <c r="P312" s="151"/>
      <c r="Q312" s="151"/>
      <c r="R312" s="151"/>
      <c r="S312" s="151"/>
      <c r="T312" s="151"/>
      <c r="U312" s="151"/>
      <c r="V312" s="151"/>
      <c r="W312" s="151"/>
      <c r="X312" s="151"/>
      <c r="Y312" s="151"/>
      <c r="Z312" s="151"/>
      <c r="AA312" s="151"/>
      <c r="AB312" s="151"/>
      <c r="AC312" s="151"/>
      <c r="AD312" s="151"/>
      <c r="AE312" s="151"/>
      <c r="AF312" s="151"/>
      <c r="AG312" s="151"/>
      <c r="AH312" s="151"/>
      <c r="AI312" s="151"/>
      <c r="AJ312" s="151"/>
      <c r="AK312" s="151"/>
      <c r="AL312" s="151"/>
      <c r="AM312" s="151"/>
      <c r="AN312" s="151"/>
      <c r="AO312" s="151"/>
      <c r="AP312" s="151"/>
      <c r="AQ312" s="151"/>
      <c r="AR312" s="151"/>
      <c r="AS312" s="151"/>
      <c r="AT312" s="151"/>
      <c r="AU312" s="151"/>
      <c r="AV312" s="151"/>
      <c r="AW312" s="151"/>
      <c r="AX312" s="151"/>
      <c r="AY312" s="151"/>
      <c r="AZ312" s="151"/>
      <c r="BA312" s="151"/>
      <c r="BB312" s="151"/>
      <c r="BC312" s="151"/>
      <c r="BD312" s="151"/>
      <c r="BE312" s="151"/>
      <c r="BF312" s="151"/>
      <c r="BG312" s="151"/>
      <c r="BH312" s="151"/>
      <c r="BI312" s="151"/>
      <c r="BJ312" s="151"/>
      <c r="BK312" s="151"/>
      <c r="BL312" s="151"/>
      <c r="BM312" s="151"/>
      <c r="BN312" s="151"/>
      <c r="BO312" s="151"/>
      <c r="BP312" s="151"/>
      <c r="BQ312" s="151"/>
      <c r="BR312" s="151"/>
      <c r="BS312" s="151"/>
      <c r="BT312" s="151"/>
      <c r="BU312" s="151"/>
      <c r="BV312" s="151"/>
      <c r="BW312" s="151"/>
      <c r="BX312" s="151"/>
      <c r="BY312" s="151"/>
      <c r="BZ312" s="151"/>
      <c r="CA312" s="151"/>
      <c r="CB312" s="151"/>
      <c r="CC312" s="151"/>
      <c r="CD312" s="151"/>
      <c r="CE312" s="151"/>
      <c r="CF312" s="151"/>
      <c r="CG312" s="151"/>
      <c r="CH312" s="151"/>
      <c r="CI312" s="151"/>
      <c r="CJ312" s="151"/>
      <c r="CK312" s="151"/>
      <c r="CL312" s="151"/>
      <c r="CM312" s="151"/>
      <c r="CN312" s="151"/>
      <c r="CO312" s="151"/>
      <c r="CP312" s="151"/>
      <c r="CQ312" s="151"/>
      <c r="CR312" s="151"/>
      <c r="CS312" s="151"/>
      <c r="CT312" s="151"/>
      <c r="CU312" s="151"/>
      <c r="CV312" s="151"/>
      <c r="CW312" s="151"/>
      <c r="CX312" s="151"/>
      <c r="CY312" s="151"/>
      <c r="CZ312" s="151"/>
      <c r="DA312" s="151"/>
      <c r="DB312" s="151"/>
      <c r="DC312" s="151"/>
      <c r="DD312" s="151"/>
      <c r="DE312" s="151"/>
      <c r="DF312" s="151"/>
      <c r="DG312" s="151"/>
      <c r="DH312" s="151"/>
      <c r="DI312" s="151"/>
      <c r="DJ312" s="151"/>
      <c r="DK312" s="151"/>
      <c r="DL312" s="151"/>
      <c r="DM312" s="151"/>
      <c r="DN312" s="151"/>
      <c r="DO312" s="151"/>
      <c r="DP312" s="151"/>
      <c r="DQ312" s="151"/>
      <c r="DR312" s="151"/>
      <c r="DS312" s="151"/>
      <c r="DT312" s="151"/>
      <c r="DU312" s="151"/>
      <c r="DV312" s="151"/>
      <c r="DW312" s="151"/>
      <c r="DX312" s="151"/>
      <c r="DY312" s="151"/>
      <c r="DZ312" s="151"/>
      <c r="EA312" s="151"/>
      <c r="EB312" s="151"/>
      <c r="EC312" s="151"/>
      <c r="ED312" s="151"/>
      <c r="EE312" s="151"/>
      <c r="EF312" s="151"/>
      <c r="EG312" s="151"/>
      <c r="EH312" s="151"/>
      <c r="EI312" s="151"/>
      <c r="EJ312" s="151"/>
      <c r="EK312" s="151"/>
      <c r="EL312" s="151"/>
      <c r="EM312" s="151"/>
      <c r="EN312" s="151"/>
      <c r="EO312" s="151"/>
      <c r="EP312" s="151"/>
      <c r="EQ312" s="151"/>
      <c r="ER312" s="151"/>
      <c r="ES312" s="151"/>
      <c r="ET312" s="151"/>
      <c r="EU312" s="151"/>
      <c r="EV312" s="151"/>
      <c r="EW312" s="151"/>
      <c r="EX312" s="151"/>
      <c r="EY312" s="151"/>
      <c r="EZ312" s="151"/>
      <c r="FA312" s="151"/>
      <c r="FB312" s="151"/>
      <c r="FC312" s="151"/>
      <c r="FD312" s="151"/>
      <c r="FE312" s="151"/>
      <c r="FF312" s="151"/>
      <c r="FG312" s="151"/>
      <c r="FH312" s="151"/>
      <c r="FI312" s="151"/>
      <c r="FJ312" s="151"/>
      <c r="FK312" s="151"/>
      <c r="FL312" s="151"/>
      <c r="FM312" s="151"/>
      <c r="FN312" s="151"/>
      <c r="FO312" s="151"/>
      <c r="FP312" s="151"/>
      <c r="FQ312" s="151"/>
      <c r="FR312" s="151"/>
      <c r="FS312" s="151"/>
      <c r="FT312" s="151"/>
      <c r="FU312" s="151"/>
      <c r="FV312" s="151"/>
      <c r="FW312" s="151"/>
      <c r="FX312" s="151"/>
      <c r="FY312" s="151"/>
      <c r="FZ312" s="151"/>
      <c r="GA312" s="151"/>
      <c r="GB312" s="151"/>
      <c r="GC312" s="151"/>
      <c r="GD312" s="151"/>
      <c r="GE312" s="151"/>
      <c r="GF312" s="151"/>
      <c r="GG312" s="151"/>
      <c r="GH312" s="151"/>
      <c r="GI312" s="151"/>
      <c r="GJ312" s="151"/>
      <c r="GK312" s="151"/>
      <c r="GL312" s="151"/>
      <c r="GM312" s="151"/>
      <c r="GN312" s="151"/>
      <c r="GO312" s="151"/>
      <c r="GP312" s="151"/>
      <c r="GQ312" s="151"/>
      <c r="GR312" s="151"/>
      <c r="GS312" s="151"/>
      <c r="GT312" s="151"/>
      <c r="GU312" s="151"/>
      <c r="GV312" s="151"/>
      <c r="GW312" s="151"/>
      <c r="GX312" s="151"/>
      <c r="GY312" s="151"/>
      <c r="GZ312" s="151"/>
      <c r="HA312" s="151"/>
      <c r="HB312" s="151"/>
      <c r="HC312" s="151"/>
      <c r="HD312" s="151"/>
      <c r="HE312" s="151"/>
      <c r="HF312" s="151"/>
      <c r="HG312" s="151"/>
      <c r="HH312" s="151"/>
      <c r="HI312" s="151"/>
      <c r="HJ312" s="151"/>
      <c r="HK312" s="151"/>
      <c r="HL312" s="151"/>
      <c r="HM312" s="151"/>
      <c r="HN312" s="151"/>
      <c r="HO312" s="151"/>
      <c r="HP312" s="151"/>
      <c r="HQ312" s="151"/>
      <c r="HR312" s="151"/>
      <c r="HS312" s="151"/>
      <c r="HT312" s="151"/>
      <c r="HU312" s="151"/>
      <c r="HV312" s="151"/>
      <c r="HW312" s="151"/>
      <c r="HX312" s="151"/>
      <c r="HY312" s="151"/>
      <c r="HZ312" s="151"/>
      <c r="IA312" s="151"/>
      <c r="IB312" s="151"/>
      <c r="IC312" s="151"/>
      <c r="ID312" s="151"/>
      <c r="IE312" s="151"/>
      <c r="IF312" s="151"/>
      <c r="IG312" s="151"/>
      <c r="IH312" s="151"/>
      <c r="II312" s="151"/>
      <c r="IJ312" s="151"/>
      <c r="IK312" s="151"/>
      <c r="IL312" s="151"/>
      <c r="IM312" s="151"/>
      <c r="IN312" s="151"/>
      <c r="IO312" s="151"/>
      <c r="IP312" s="151"/>
      <c r="IQ312" s="151"/>
      <c r="IR312" s="151"/>
      <c r="IS312" s="151"/>
      <c r="IT312" s="151"/>
      <c r="IU312" s="151"/>
      <c r="IV312" s="151"/>
      <c r="IW312" s="151"/>
      <c r="IX312" s="151"/>
      <c r="IY312" s="151"/>
      <c r="IZ312" s="151"/>
      <c r="JA312" s="151"/>
      <c r="JB312" s="151"/>
      <c r="JC312" s="151"/>
      <c r="JD312" s="151"/>
      <c r="JE312" s="151"/>
      <c r="JF312" s="151"/>
      <c r="JG312" s="151"/>
      <c r="JH312" s="151"/>
      <c r="JI312" s="151"/>
      <c r="JJ312" s="151"/>
      <c r="JK312" s="151"/>
      <c r="JL312" s="151"/>
      <c r="JM312" s="151"/>
      <c r="JN312" s="151"/>
      <c r="JO312" s="151"/>
      <c r="JP312" s="151"/>
      <c r="JQ312" s="151"/>
      <c r="JR312" s="151"/>
      <c r="JS312" s="151"/>
      <c r="JT312" s="151"/>
      <c r="JU312" s="151"/>
      <c r="JV312" s="151"/>
      <c r="JW312" s="151"/>
      <c r="JX312" s="151"/>
      <c r="JY312" s="151"/>
      <c r="JZ312" s="151"/>
      <c r="KA312" s="151"/>
      <c r="KB312" s="151"/>
      <c r="KC312" s="151"/>
      <c r="KD312" s="151"/>
      <c r="KE312" s="151"/>
      <c r="KF312" s="151"/>
      <c r="KG312" s="151"/>
      <c r="KH312" s="151"/>
      <c r="KI312" s="151"/>
      <c r="KJ312" s="151"/>
      <c r="KK312" s="151"/>
      <c r="KL312" s="151"/>
      <c r="KM312" s="151"/>
      <c r="KN312" s="151"/>
      <c r="KO312" s="151"/>
      <c r="KP312" s="151"/>
      <c r="KQ312" s="151"/>
      <c r="KR312" s="151"/>
      <c r="KS312" s="151"/>
      <c r="KT312" s="151"/>
      <c r="KU312" s="151"/>
      <c r="KV312" s="151"/>
      <c r="KW312" s="151"/>
      <c r="KX312" s="151"/>
      <c r="KY312" s="151"/>
      <c r="KZ312" s="151"/>
      <c r="LA312" s="151"/>
      <c r="LB312" s="151"/>
      <c r="LC312" s="151"/>
      <c r="LD312" s="151"/>
      <c r="LE312" s="151"/>
      <c r="LF312" s="151"/>
      <c r="LG312" s="151"/>
      <c r="LH312" s="151"/>
      <c r="LI312" s="151"/>
      <c r="LJ312" s="151"/>
      <c r="LK312" s="151"/>
      <c r="LL312" s="151"/>
      <c r="LM312" s="151"/>
      <c r="LN312" s="151"/>
      <c r="LO312" s="151"/>
      <c r="LP312" s="151"/>
      <c r="LQ312" s="151"/>
      <c r="LR312" s="151"/>
      <c r="LS312" s="151"/>
      <c r="LT312" s="151"/>
      <c r="LU312" s="151"/>
      <c r="LV312" s="151"/>
      <c r="LW312" s="151"/>
      <c r="LX312" s="151"/>
      <c r="LY312" s="151"/>
      <c r="LZ312" s="151"/>
      <c r="MA312" s="151"/>
      <c r="MB312" s="151"/>
      <c r="MC312" s="151"/>
      <c r="MD312" s="151"/>
      <c r="ME312" s="151"/>
      <c r="MF312" s="151"/>
      <c r="MG312" s="151"/>
      <c r="MH312" s="151"/>
      <c r="MI312" s="151"/>
      <c r="MJ312" s="151"/>
      <c r="MK312" s="151"/>
      <c r="ML312" s="151"/>
      <c r="MM312" s="151"/>
      <c r="MN312" s="151"/>
      <c r="MO312" s="151"/>
      <c r="MP312" s="151"/>
      <c r="MQ312" s="151"/>
      <c r="MR312" s="151"/>
      <c r="MS312" s="151"/>
      <c r="MT312" s="151"/>
      <c r="MU312" s="151"/>
      <c r="MV312" s="151"/>
      <c r="MW312" s="151"/>
      <c r="MX312" s="151"/>
      <c r="MY312" s="151"/>
      <c r="MZ312" s="151"/>
      <c r="NA312" s="151"/>
      <c r="NB312" s="151"/>
      <c r="NC312" s="151"/>
      <c r="ND312" s="151"/>
      <c r="NE312" s="151"/>
      <c r="NF312" s="151"/>
      <c r="NG312" s="151"/>
      <c r="NH312" s="151"/>
      <c r="NI312" s="151"/>
      <c r="NJ312" s="151"/>
      <c r="NK312" s="151"/>
      <c r="NL312" s="151"/>
      <c r="NM312" s="151"/>
      <c r="NN312" s="151"/>
      <c r="NO312" s="151"/>
      <c r="NP312" s="151"/>
      <c r="NQ312" s="151"/>
      <c r="NR312" s="151"/>
      <c r="NS312" s="151"/>
      <c r="NT312" s="151"/>
      <c r="NU312" s="151"/>
      <c r="NV312" s="151"/>
      <c r="NW312" s="151"/>
      <c r="NX312" s="151"/>
      <c r="NY312" s="151"/>
      <c r="NZ312" s="151"/>
      <c r="OA312" s="151"/>
      <c r="OB312" s="151"/>
      <c r="OC312" s="151"/>
      <c r="OD312" s="151"/>
      <c r="OE312" s="151"/>
      <c r="OF312" s="151"/>
      <c r="OG312" s="151"/>
      <c r="OH312" s="151"/>
      <c r="OI312" s="151"/>
      <c r="OJ312" s="151"/>
      <c r="OK312" s="151"/>
      <c r="OL312" s="151"/>
      <c r="OM312" s="151"/>
      <c r="ON312" s="151"/>
      <c r="OO312" s="151"/>
      <c r="OP312" s="151"/>
      <c r="OQ312" s="151"/>
      <c r="OR312" s="151"/>
      <c r="OS312" s="151"/>
      <c r="OT312" s="151"/>
      <c r="OU312" s="151"/>
      <c r="OV312" s="151"/>
      <c r="OW312" s="151"/>
      <c r="OX312" s="151"/>
      <c r="OY312" s="151"/>
      <c r="OZ312" s="151"/>
      <c r="PA312" s="151"/>
      <c r="PB312" s="151"/>
      <c r="PC312" s="151"/>
      <c r="PD312" s="151"/>
      <c r="PE312" s="151"/>
      <c r="PF312" s="151"/>
      <c r="PG312" s="151"/>
      <c r="PH312" s="151"/>
      <c r="PI312" s="151"/>
      <c r="PJ312" s="151"/>
      <c r="PK312" s="151"/>
      <c r="PL312" s="151"/>
      <c r="PM312" s="151"/>
      <c r="PN312" s="151"/>
      <c r="PO312" s="151"/>
      <c r="PP312" s="151"/>
      <c r="PQ312" s="151"/>
      <c r="PR312" s="151"/>
      <c r="PS312" s="151"/>
      <c r="PT312" s="151"/>
      <c r="PU312" s="151"/>
      <c r="PV312" s="151"/>
      <c r="PW312" s="151"/>
      <c r="PX312" s="151"/>
      <c r="PY312" s="151"/>
      <c r="PZ312" s="151"/>
      <c r="QA312" s="151"/>
    </row>
    <row r="313" spans="1:443" x14ac:dyDescent="0.25">
      <c r="B313" s="196"/>
      <c r="C313" s="196"/>
      <c r="D313" s="196"/>
      <c r="E313" s="196"/>
      <c r="F313" s="109"/>
    </row>
    <row r="314" spans="1:443" x14ac:dyDescent="0.25">
      <c r="B314" s="131"/>
      <c r="C314" s="7" t="s">
        <v>153</v>
      </c>
      <c r="D314" s="144" t="s">
        <v>163</v>
      </c>
      <c r="E314" s="6" t="str">
        <f>IF(D314="", "Yes or No selection required", IF(AND(D304&lt;&gt;"Yes", D314="Yes"), "Additional providers need to be filled in sequentially. Enter provider details in above section.", ""))</f>
        <v/>
      </c>
      <c r="F314" s="109">
        <f t="shared" ref="F314" si="27">IF(E314="", 0, 1)</f>
        <v>0</v>
      </c>
    </row>
    <row r="315" spans="1:443" x14ac:dyDescent="0.25">
      <c r="B315" s="131"/>
      <c r="C315" s="132" t="s">
        <v>154</v>
      </c>
      <c r="D315" s="56"/>
      <c r="E315" s="105" t="str">
        <f>IF(AND(D314="No", D315=""), "", IF(D315="", "Select provider from list", IF(D314="No", "Delete value or change 'Is another domestic provider' response to 'Yes'", IF(D315="PROVIDER NOT LISTED", "", IF(COUNTIF(D316:D566, D315)+COUNTIF(D175:D314, D315)&gt;0, "Duplicate provider entry detected. Delete duplicate domestic provider", "")))))</f>
        <v/>
      </c>
      <c r="F315" s="109">
        <f>IF(F314=1, 0, IF(E315="", 0, 1))</f>
        <v>0</v>
      </c>
    </row>
    <row r="316" spans="1:443" x14ac:dyDescent="0.25">
      <c r="B316" s="131"/>
      <c r="C316" s="132" t="s">
        <v>156</v>
      </c>
      <c r="D316" s="59"/>
      <c r="E316" s="105" t="str">
        <f>IF(AND(D314="No", D316=""), "",
    IF(D316="",
        IF(D315="PROVIDER NOT LISTED", "Manually enter provider name",
            IF(D315="", "Select provider from list", "")),
        IF(D314="No", "Delete value or change 'Is another domestic provider' response to 'Yes'",
            IF(AND(D315&lt;&gt;"PROVIDER NOT LISTED", D316&lt;&gt;""), "Delete value or choose PROVIDER NOT LISTED above",
                IF(D316="PROVIDER NOT LISTED", "",
                    IF(COUNTIF(D175:D566, D316)-1&gt;0, "Duplicate provider entry detected. Delete duplicate domestic provider", ""))))))</f>
        <v/>
      </c>
      <c r="F316" s="109">
        <f>IF(F314=1, 0, IF(E316="", 0, 1))</f>
        <v>0</v>
      </c>
    </row>
    <row r="317" spans="1:443" x14ac:dyDescent="0.25">
      <c r="B317" s="131"/>
      <c r="C317" s="132" t="s">
        <v>144</v>
      </c>
      <c r="D317" s="56"/>
      <c r="E317" s="105" t="str">
        <f>IF(D314="No",IF(D317&lt;&gt;"","Delete value or change 'Is another domestic provider' response to 'Yes'",""),IF(D317="","No value entered",IF(NOT(ISNUMBER(D317)),"Value must be a number",IF(D317&lt;0,"Value cannot be negative",IF(D317&lt;&gt;ROUND(D317,0),"Value must be rounded to the whole dollar","")))))</f>
        <v/>
      </c>
      <c r="F317" s="109">
        <f>IF(F314=1, 0, IF(E317="", 0, 1))</f>
        <v>0</v>
      </c>
    </row>
    <row r="318" spans="1:443" x14ac:dyDescent="0.25">
      <c r="B318" s="131"/>
      <c r="C318" s="133" t="s">
        <v>157</v>
      </c>
      <c r="D318" s="134"/>
      <c r="E318" s="105"/>
      <c r="F318" s="109">
        <f>IF(F314=1, 0, IF(E318="", 0, 1))</f>
        <v>0</v>
      </c>
    </row>
    <row r="319" spans="1:443" x14ac:dyDescent="0.25">
      <c r="B319" s="131"/>
      <c r="C319" s="132" t="s">
        <v>158</v>
      </c>
      <c r="D319" s="56"/>
      <c r="E319" s="105" t="str">
        <f>IF(AND(D319&lt;&gt;"",$D$140="No"),"Entity did not participate in Panel. Please delete value or contact OLSC for assistance",IF(D314="No",IF(D319&lt;&gt;"","Delete value or change 'Is another domestic provider' response to 'Yes'",""),IF(D319="",IF($D$140="Yes","No value entered",""),IF(NOT(ISNUMBER(D319)),"Value must be a number",IF(D319&lt;0,"Value cannot be negative",IF(D319&lt;&gt;ROUND(D319,0),"Value must be rounded to the whole dollar",""))))))</f>
        <v/>
      </c>
      <c r="F319" s="109">
        <f>IF(F314=1, 0, IF(E319="", 0, 1))</f>
        <v>0</v>
      </c>
    </row>
    <row r="320" spans="1:443" x14ac:dyDescent="0.25">
      <c r="B320" s="131"/>
      <c r="C320" s="132" t="s">
        <v>159</v>
      </c>
      <c r="D320" s="56"/>
      <c r="E320" s="105" t="str">
        <f>IF(AND(D320&lt;&gt;"",$D$140="No"),"Entity did not participate in Panel. Please delete value or contact OLSC for assistance",IF(D314="No",IF(D320&lt;&gt;"","Delete value or change 'Is another domestic provider' response to 'Yes'",""),IF(D320="",IF($D$140="Yes","No value entered",""),IF(NOT(ISNUMBER(D320)),"Value must be a number",IF(D320&lt;0,"Value cannot be negative",IF(D320&lt;&gt;ROUND(D320,0),"Value must be rounded to the whole dollar",""))))))</f>
        <v/>
      </c>
      <c r="F320" s="109">
        <f>IF(F314=1, 0, IF(E320="", 0, 1))</f>
        <v>0</v>
      </c>
    </row>
    <row r="321" spans="1:443" x14ac:dyDescent="0.25">
      <c r="B321" s="131"/>
      <c r="C321" s="203"/>
      <c r="D321" s="203"/>
      <c r="E321" s="203"/>
      <c r="F321" s="109">
        <f>IF(E321="", 0, 1)</f>
        <v>0</v>
      </c>
    </row>
    <row r="322" spans="1:443" s="154" customFormat="1" x14ac:dyDescent="0.3">
      <c r="A322" s="151"/>
      <c r="B322" s="152"/>
      <c r="C322" s="198" t="s">
        <v>160</v>
      </c>
      <c r="D322" s="198"/>
      <c r="E322" s="198"/>
      <c r="F322" s="153">
        <f t="shared" ref="F322" si="28">IF(E322="", 0, 1)</f>
        <v>0</v>
      </c>
      <c r="G322" s="151"/>
      <c r="H322" s="151"/>
      <c r="I322" s="151"/>
      <c r="J322" s="151"/>
      <c r="K322" s="151"/>
      <c r="L322" s="151"/>
      <c r="M322" s="151"/>
      <c r="N322" s="151"/>
      <c r="O322" s="151"/>
      <c r="P322" s="151"/>
      <c r="Q322" s="151"/>
      <c r="R322" s="151"/>
      <c r="S322" s="151"/>
      <c r="T322" s="151"/>
      <c r="U322" s="151"/>
      <c r="V322" s="151"/>
      <c r="W322" s="151"/>
      <c r="X322" s="151"/>
      <c r="Y322" s="151"/>
      <c r="Z322" s="151"/>
      <c r="AA322" s="151"/>
      <c r="AB322" s="151"/>
      <c r="AC322" s="151"/>
      <c r="AD322" s="151"/>
      <c r="AE322" s="151"/>
      <c r="AF322" s="151"/>
      <c r="AG322" s="151"/>
      <c r="AH322" s="151"/>
      <c r="AI322" s="151"/>
      <c r="AJ322" s="151"/>
      <c r="AK322" s="151"/>
      <c r="AL322" s="151"/>
      <c r="AM322" s="151"/>
      <c r="AN322" s="151"/>
      <c r="AO322" s="151"/>
      <c r="AP322" s="151"/>
      <c r="AQ322" s="151"/>
      <c r="AR322" s="151"/>
      <c r="AS322" s="151"/>
      <c r="AT322" s="151"/>
      <c r="AU322" s="151"/>
      <c r="AV322" s="151"/>
      <c r="AW322" s="151"/>
      <c r="AX322" s="151"/>
      <c r="AY322" s="151"/>
      <c r="AZ322" s="151"/>
      <c r="BA322" s="151"/>
      <c r="BB322" s="151"/>
      <c r="BC322" s="151"/>
      <c r="BD322" s="151"/>
      <c r="BE322" s="151"/>
      <c r="BF322" s="151"/>
      <c r="BG322" s="151"/>
      <c r="BH322" s="151"/>
      <c r="BI322" s="151"/>
      <c r="BJ322" s="151"/>
      <c r="BK322" s="151"/>
      <c r="BL322" s="151"/>
      <c r="BM322" s="151"/>
      <c r="BN322" s="151"/>
      <c r="BO322" s="151"/>
      <c r="BP322" s="151"/>
      <c r="BQ322" s="151"/>
      <c r="BR322" s="151"/>
      <c r="BS322" s="151"/>
      <c r="BT322" s="151"/>
      <c r="BU322" s="151"/>
      <c r="BV322" s="151"/>
      <c r="BW322" s="151"/>
      <c r="BX322" s="151"/>
      <c r="BY322" s="151"/>
      <c r="BZ322" s="151"/>
      <c r="CA322" s="151"/>
      <c r="CB322" s="151"/>
      <c r="CC322" s="151"/>
      <c r="CD322" s="151"/>
      <c r="CE322" s="151"/>
      <c r="CF322" s="151"/>
      <c r="CG322" s="151"/>
      <c r="CH322" s="151"/>
      <c r="CI322" s="151"/>
      <c r="CJ322" s="151"/>
      <c r="CK322" s="151"/>
      <c r="CL322" s="151"/>
      <c r="CM322" s="151"/>
      <c r="CN322" s="151"/>
      <c r="CO322" s="151"/>
      <c r="CP322" s="151"/>
      <c r="CQ322" s="151"/>
      <c r="CR322" s="151"/>
      <c r="CS322" s="151"/>
      <c r="CT322" s="151"/>
      <c r="CU322" s="151"/>
      <c r="CV322" s="151"/>
      <c r="CW322" s="151"/>
      <c r="CX322" s="151"/>
      <c r="CY322" s="151"/>
      <c r="CZ322" s="151"/>
      <c r="DA322" s="151"/>
      <c r="DB322" s="151"/>
      <c r="DC322" s="151"/>
      <c r="DD322" s="151"/>
      <c r="DE322" s="151"/>
      <c r="DF322" s="151"/>
      <c r="DG322" s="151"/>
      <c r="DH322" s="151"/>
      <c r="DI322" s="151"/>
      <c r="DJ322" s="151"/>
      <c r="DK322" s="151"/>
      <c r="DL322" s="151"/>
      <c r="DM322" s="151"/>
      <c r="DN322" s="151"/>
      <c r="DO322" s="151"/>
      <c r="DP322" s="151"/>
      <c r="DQ322" s="151"/>
      <c r="DR322" s="151"/>
      <c r="DS322" s="151"/>
      <c r="DT322" s="151"/>
      <c r="DU322" s="151"/>
      <c r="DV322" s="151"/>
      <c r="DW322" s="151"/>
      <c r="DX322" s="151"/>
      <c r="DY322" s="151"/>
      <c r="DZ322" s="151"/>
      <c r="EA322" s="151"/>
      <c r="EB322" s="151"/>
      <c r="EC322" s="151"/>
      <c r="ED322" s="151"/>
      <c r="EE322" s="151"/>
      <c r="EF322" s="151"/>
      <c r="EG322" s="151"/>
      <c r="EH322" s="151"/>
      <c r="EI322" s="151"/>
      <c r="EJ322" s="151"/>
      <c r="EK322" s="151"/>
      <c r="EL322" s="151"/>
      <c r="EM322" s="151"/>
      <c r="EN322" s="151"/>
      <c r="EO322" s="151"/>
      <c r="EP322" s="151"/>
      <c r="EQ322" s="151"/>
      <c r="ER322" s="151"/>
      <c r="ES322" s="151"/>
      <c r="ET322" s="151"/>
      <c r="EU322" s="151"/>
      <c r="EV322" s="151"/>
      <c r="EW322" s="151"/>
      <c r="EX322" s="151"/>
      <c r="EY322" s="151"/>
      <c r="EZ322" s="151"/>
      <c r="FA322" s="151"/>
      <c r="FB322" s="151"/>
      <c r="FC322" s="151"/>
      <c r="FD322" s="151"/>
      <c r="FE322" s="151"/>
      <c r="FF322" s="151"/>
      <c r="FG322" s="151"/>
      <c r="FH322" s="151"/>
      <c r="FI322" s="151"/>
      <c r="FJ322" s="151"/>
      <c r="FK322" s="151"/>
      <c r="FL322" s="151"/>
      <c r="FM322" s="151"/>
      <c r="FN322" s="151"/>
      <c r="FO322" s="151"/>
      <c r="FP322" s="151"/>
      <c r="FQ322" s="151"/>
      <c r="FR322" s="151"/>
      <c r="FS322" s="151"/>
      <c r="FT322" s="151"/>
      <c r="FU322" s="151"/>
      <c r="FV322" s="151"/>
      <c r="FW322" s="151"/>
      <c r="FX322" s="151"/>
      <c r="FY322" s="151"/>
      <c r="FZ322" s="151"/>
      <c r="GA322" s="151"/>
      <c r="GB322" s="151"/>
      <c r="GC322" s="151"/>
      <c r="GD322" s="151"/>
      <c r="GE322" s="151"/>
      <c r="GF322" s="151"/>
      <c r="GG322" s="151"/>
      <c r="GH322" s="151"/>
      <c r="GI322" s="151"/>
      <c r="GJ322" s="151"/>
      <c r="GK322" s="151"/>
      <c r="GL322" s="151"/>
      <c r="GM322" s="151"/>
      <c r="GN322" s="151"/>
      <c r="GO322" s="151"/>
      <c r="GP322" s="151"/>
      <c r="GQ322" s="151"/>
      <c r="GR322" s="151"/>
      <c r="GS322" s="151"/>
      <c r="GT322" s="151"/>
      <c r="GU322" s="151"/>
      <c r="GV322" s="151"/>
      <c r="GW322" s="151"/>
      <c r="GX322" s="151"/>
      <c r="GY322" s="151"/>
      <c r="GZ322" s="151"/>
      <c r="HA322" s="151"/>
      <c r="HB322" s="151"/>
      <c r="HC322" s="151"/>
      <c r="HD322" s="151"/>
      <c r="HE322" s="151"/>
      <c r="HF322" s="151"/>
      <c r="HG322" s="151"/>
      <c r="HH322" s="151"/>
      <c r="HI322" s="151"/>
      <c r="HJ322" s="151"/>
      <c r="HK322" s="151"/>
      <c r="HL322" s="151"/>
      <c r="HM322" s="151"/>
      <c r="HN322" s="151"/>
      <c r="HO322" s="151"/>
      <c r="HP322" s="151"/>
      <c r="HQ322" s="151"/>
      <c r="HR322" s="151"/>
      <c r="HS322" s="151"/>
      <c r="HT322" s="151"/>
      <c r="HU322" s="151"/>
      <c r="HV322" s="151"/>
      <c r="HW322" s="151"/>
      <c r="HX322" s="151"/>
      <c r="HY322" s="151"/>
      <c r="HZ322" s="151"/>
      <c r="IA322" s="151"/>
      <c r="IB322" s="151"/>
      <c r="IC322" s="151"/>
      <c r="ID322" s="151"/>
      <c r="IE322" s="151"/>
      <c r="IF322" s="151"/>
      <c r="IG322" s="151"/>
      <c r="IH322" s="151"/>
      <c r="II322" s="151"/>
      <c r="IJ322" s="151"/>
      <c r="IK322" s="151"/>
      <c r="IL322" s="151"/>
      <c r="IM322" s="151"/>
      <c r="IN322" s="151"/>
      <c r="IO322" s="151"/>
      <c r="IP322" s="151"/>
      <c r="IQ322" s="151"/>
      <c r="IR322" s="151"/>
      <c r="IS322" s="151"/>
      <c r="IT322" s="151"/>
      <c r="IU322" s="151"/>
      <c r="IV322" s="151"/>
      <c r="IW322" s="151"/>
      <c r="IX322" s="151"/>
      <c r="IY322" s="151"/>
      <c r="IZ322" s="151"/>
      <c r="JA322" s="151"/>
      <c r="JB322" s="151"/>
      <c r="JC322" s="151"/>
      <c r="JD322" s="151"/>
      <c r="JE322" s="151"/>
      <c r="JF322" s="151"/>
      <c r="JG322" s="151"/>
      <c r="JH322" s="151"/>
      <c r="JI322" s="151"/>
      <c r="JJ322" s="151"/>
      <c r="JK322" s="151"/>
      <c r="JL322" s="151"/>
      <c r="JM322" s="151"/>
      <c r="JN322" s="151"/>
      <c r="JO322" s="151"/>
      <c r="JP322" s="151"/>
      <c r="JQ322" s="151"/>
      <c r="JR322" s="151"/>
      <c r="JS322" s="151"/>
      <c r="JT322" s="151"/>
      <c r="JU322" s="151"/>
      <c r="JV322" s="151"/>
      <c r="JW322" s="151"/>
      <c r="JX322" s="151"/>
      <c r="JY322" s="151"/>
      <c r="JZ322" s="151"/>
      <c r="KA322" s="151"/>
      <c r="KB322" s="151"/>
      <c r="KC322" s="151"/>
      <c r="KD322" s="151"/>
      <c r="KE322" s="151"/>
      <c r="KF322" s="151"/>
      <c r="KG322" s="151"/>
      <c r="KH322" s="151"/>
      <c r="KI322" s="151"/>
      <c r="KJ322" s="151"/>
      <c r="KK322" s="151"/>
      <c r="KL322" s="151"/>
      <c r="KM322" s="151"/>
      <c r="KN322" s="151"/>
      <c r="KO322" s="151"/>
      <c r="KP322" s="151"/>
      <c r="KQ322" s="151"/>
      <c r="KR322" s="151"/>
      <c r="KS322" s="151"/>
      <c r="KT322" s="151"/>
      <c r="KU322" s="151"/>
      <c r="KV322" s="151"/>
      <c r="KW322" s="151"/>
      <c r="KX322" s="151"/>
      <c r="KY322" s="151"/>
      <c r="KZ322" s="151"/>
      <c r="LA322" s="151"/>
      <c r="LB322" s="151"/>
      <c r="LC322" s="151"/>
      <c r="LD322" s="151"/>
      <c r="LE322" s="151"/>
      <c r="LF322" s="151"/>
      <c r="LG322" s="151"/>
      <c r="LH322" s="151"/>
      <c r="LI322" s="151"/>
      <c r="LJ322" s="151"/>
      <c r="LK322" s="151"/>
      <c r="LL322" s="151"/>
      <c r="LM322" s="151"/>
      <c r="LN322" s="151"/>
      <c r="LO322" s="151"/>
      <c r="LP322" s="151"/>
      <c r="LQ322" s="151"/>
      <c r="LR322" s="151"/>
      <c r="LS322" s="151"/>
      <c r="LT322" s="151"/>
      <c r="LU322" s="151"/>
      <c r="LV322" s="151"/>
      <c r="LW322" s="151"/>
      <c r="LX322" s="151"/>
      <c r="LY322" s="151"/>
      <c r="LZ322" s="151"/>
      <c r="MA322" s="151"/>
      <c r="MB322" s="151"/>
      <c r="MC322" s="151"/>
      <c r="MD322" s="151"/>
      <c r="ME322" s="151"/>
      <c r="MF322" s="151"/>
      <c r="MG322" s="151"/>
      <c r="MH322" s="151"/>
      <c r="MI322" s="151"/>
      <c r="MJ322" s="151"/>
      <c r="MK322" s="151"/>
      <c r="ML322" s="151"/>
      <c r="MM322" s="151"/>
      <c r="MN322" s="151"/>
      <c r="MO322" s="151"/>
      <c r="MP322" s="151"/>
      <c r="MQ322" s="151"/>
      <c r="MR322" s="151"/>
      <c r="MS322" s="151"/>
      <c r="MT322" s="151"/>
      <c r="MU322" s="151"/>
      <c r="MV322" s="151"/>
      <c r="MW322" s="151"/>
      <c r="MX322" s="151"/>
      <c r="MY322" s="151"/>
      <c r="MZ322" s="151"/>
      <c r="NA322" s="151"/>
      <c r="NB322" s="151"/>
      <c r="NC322" s="151"/>
      <c r="ND322" s="151"/>
      <c r="NE322" s="151"/>
      <c r="NF322" s="151"/>
      <c r="NG322" s="151"/>
      <c r="NH322" s="151"/>
      <c r="NI322" s="151"/>
      <c r="NJ322" s="151"/>
      <c r="NK322" s="151"/>
      <c r="NL322" s="151"/>
      <c r="NM322" s="151"/>
      <c r="NN322" s="151"/>
      <c r="NO322" s="151"/>
      <c r="NP322" s="151"/>
      <c r="NQ322" s="151"/>
      <c r="NR322" s="151"/>
      <c r="NS322" s="151"/>
      <c r="NT322" s="151"/>
      <c r="NU322" s="151"/>
      <c r="NV322" s="151"/>
      <c r="NW322" s="151"/>
      <c r="NX322" s="151"/>
      <c r="NY322" s="151"/>
      <c r="NZ322" s="151"/>
      <c r="OA322" s="151"/>
      <c r="OB322" s="151"/>
      <c r="OC322" s="151"/>
      <c r="OD322" s="151"/>
      <c r="OE322" s="151"/>
      <c r="OF322" s="151"/>
      <c r="OG322" s="151"/>
      <c r="OH322" s="151"/>
      <c r="OI322" s="151"/>
      <c r="OJ322" s="151"/>
      <c r="OK322" s="151"/>
      <c r="OL322" s="151"/>
      <c r="OM322" s="151"/>
      <c r="ON322" s="151"/>
      <c r="OO322" s="151"/>
      <c r="OP322" s="151"/>
      <c r="OQ322" s="151"/>
      <c r="OR322" s="151"/>
      <c r="OS322" s="151"/>
      <c r="OT322" s="151"/>
      <c r="OU322" s="151"/>
      <c r="OV322" s="151"/>
      <c r="OW322" s="151"/>
      <c r="OX322" s="151"/>
      <c r="OY322" s="151"/>
      <c r="OZ322" s="151"/>
      <c r="PA322" s="151"/>
      <c r="PB322" s="151"/>
      <c r="PC322" s="151"/>
      <c r="PD322" s="151"/>
      <c r="PE322" s="151"/>
      <c r="PF322" s="151"/>
      <c r="PG322" s="151"/>
      <c r="PH322" s="151"/>
      <c r="PI322" s="151"/>
      <c r="PJ322" s="151"/>
      <c r="PK322" s="151"/>
      <c r="PL322" s="151"/>
      <c r="PM322" s="151"/>
      <c r="PN322" s="151"/>
      <c r="PO322" s="151"/>
      <c r="PP322" s="151"/>
      <c r="PQ322" s="151"/>
      <c r="PR322" s="151"/>
      <c r="PS322" s="151"/>
      <c r="PT322" s="151"/>
      <c r="PU322" s="151"/>
      <c r="PV322" s="151"/>
      <c r="PW322" s="151"/>
      <c r="PX322" s="151"/>
      <c r="PY322" s="151"/>
      <c r="PZ322" s="151"/>
      <c r="QA322" s="151"/>
    </row>
    <row r="323" spans="1:443" x14ac:dyDescent="0.25">
      <c r="B323" s="196"/>
      <c r="C323" s="196"/>
      <c r="D323" s="196"/>
      <c r="E323" s="196"/>
      <c r="F323" s="109"/>
    </row>
    <row r="324" spans="1:443" x14ac:dyDescent="0.25">
      <c r="B324" s="131"/>
      <c r="C324" s="7" t="s">
        <v>153</v>
      </c>
      <c r="D324" s="144" t="s">
        <v>163</v>
      </c>
      <c r="E324" s="6" t="str">
        <f>IF(D324="", "Yes or No selection required", IF(AND(D314&lt;&gt;"Yes", D324="Yes"), "Additional providers need to be filled in sequentially. Enter provider details in above section.", ""))</f>
        <v/>
      </c>
      <c r="F324" s="109">
        <f t="shared" ref="F324" si="29">IF(E324="", 0, 1)</f>
        <v>0</v>
      </c>
    </row>
    <row r="325" spans="1:443" x14ac:dyDescent="0.25">
      <c r="B325" s="131"/>
      <c r="C325" s="132" t="s">
        <v>154</v>
      </c>
      <c r="D325" s="56"/>
      <c r="E325" s="105" t="str">
        <f>IF(AND(D324="No", D325=""), "", IF(D325="", "Select provider from list", IF(D324="No", "Delete value or change 'Is another domestic provider' response to 'Yes'", IF(D325="PROVIDER NOT LISTED", "", IF(COUNTIF(D326:D566, D325)+COUNTIF(D175:D324, D325)&gt;0, "Duplicate provider entry detected. Delete duplicate domestic provider", "")))))</f>
        <v/>
      </c>
      <c r="F325" s="109">
        <f>IF(F324=1, 0, IF(E325="", 0, 1))</f>
        <v>0</v>
      </c>
    </row>
    <row r="326" spans="1:443" x14ac:dyDescent="0.25">
      <c r="B326" s="131"/>
      <c r="C326" s="132" t="s">
        <v>156</v>
      </c>
      <c r="D326" s="59"/>
      <c r="E326" s="105" t="str">
        <f>IF(AND(D324="No", D326=""), "",
    IF(D326="",
        IF(D325="PROVIDER NOT LISTED", "Manually enter provider name",
            IF(D325="", "Select provider from list", "")),
        IF(D324="No", "Delete value or change 'Is another domestic provider' response to 'Yes'",
            IF(AND(D325&lt;&gt;"PROVIDER NOT LISTED", D326&lt;&gt;""), "Delete value or choose PROVIDER NOT LISTED above",
                IF(D326="PROVIDER NOT LISTED", "",
                    IF(COUNTIF(D175:D566, D326)-1&gt;0, "Duplicate provider entry detected. Delete duplicate domestic provider", ""))))))</f>
        <v/>
      </c>
      <c r="F326" s="109">
        <f>IF(F324=1, 0, IF(E326="", 0, 1))</f>
        <v>0</v>
      </c>
    </row>
    <row r="327" spans="1:443" x14ac:dyDescent="0.25">
      <c r="B327" s="131"/>
      <c r="C327" s="132" t="s">
        <v>144</v>
      </c>
      <c r="D327" s="56"/>
      <c r="E327" s="105" t="str">
        <f>IF(D324="No",IF(D327&lt;&gt;"","Delete value or change 'Is another domestic provider' response to 'Yes'",""),IF(D327="","No value entered",IF(NOT(ISNUMBER(D327)),"Value must be a number",IF(D327&lt;0,"Value cannot be negative",IF(D327&lt;&gt;ROUND(D327,0),"Value must be rounded to the whole dollar","")))))</f>
        <v/>
      </c>
      <c r="F327" s="109">
        <f>IF(F324=1, 0, IF(E327="", 0, 1))</f>
        <v>0</v>
      </c>
    </row>
    <row r="328" spans="1:443" x14ac:dyDescent="0.25">
      <c r="B328" s="131"/>
      <c r="C328" s="133" t="s">
        <v>157</v>
      </c>
      <c r="D328" s="134"/>
      <c r="E328" s="105"/>
      <c r="F328" s="109">
        <f>IF(F324=1, 0, IF(E328="", 0, 1))</f>
        <v>0</v>
      </c>
    </row>
    <row r="329" spans="1:443" x14ac:dyDescent="0.25">
      <c r="B329" s="131"/>
      <c r="C329" s="132" t="s">
        <v>158</v>
      </c>
      <c r="D329" s="56"/>
      <c r="E329" s="105" t="str">
        <f>IF(AND(D329&lt;&gt;"",$D$140="No"),"Entity did not participate in Panel. Please delete value or contact OLSC for assistance",IF(D324="No",IF(D329&lt;&gt;"","Delete value or change 'Is another domestic provider' response to 'Yes'",""),IF(D329="",IF($D$140="Yes","No value entered",""),IF(NOT(ISNUMBER(D329)),"Value must be a number",IF(D329&lt;0,"Value cannot be negative",IF(D329&lt;&gt;ROUND(D329,0),"Value must be rounded to the whole dollar",""))))))</f>
        <v/>
      </c>
      <c r="F329" s="109">
        <f>IF(F324=1, 0, IF(E329="", 0, 1))</f>
        <v>0</v>
      </c>
    </row>
    <row r="330" spans="1:443" x14ac:dyDescent="0.25">
      <c r="B330" s="131"/>
      <c r="C330" s="132" t="s">
        <v>159</v>
      </c>
      <c r="D330" s="56"/>
      <c r="E330" s="105" t="str">
        <f>IF(AND(D330&lt;&gt;"",$D$140="No"),"Entity did not participate in Panel. Please delete value or contact OLSC for assistance",IF(D324="No",IF(D330&lt;&gt;"","Delete value or change 'Is another domestic provider' response to 'Yes'",""),IF(D330="",IF($D$140="Yes","No value entered",""),IF(NOT(ISNUMBER(D330)),"Value must be a number",IF(D330&lt;0,"Value cannot be negative",IF(D330&lt;&gt;ROUND(D330,0),"Value must be rounded to the whole dollar",""))))))</f>
        <v/>
      </c>
      <c r="F330" s="109">
        <f>IF(F324=1, 0, IF(E330="", 0, 1))</f>
        <v>0</v>
      </c>
    </row>
    <row r="331" spans="1:443" x14ac:dyDescent="0.25">
      <c r="B331" s="131"/>
      <c r="C331" s="203"/>
      <c r="D331" s="203"/>
      <c r="E331" s="203"/>
      <c r="F331" s="109">
        <f>IF(E331="", 0, 1)</f>
        <v>0</v>
      </c>
    </row>
    <row r="332" spans="1:443" s="154" customFormat="1" x14ac:dyDescent="0.3">
      <c r="A332" s="151"/>
      <c r="B332" s="152"/>
      <c r="C332" s="198" t="s">
        <v>160</v>
      </c>
      <c r="D332" s="198"/>
      <c r="E332" s="198"/>
      <c r="F332" s="153">
        <f t="shared" ref="F332" si="30">IF(E332="", 0, 1)</f>
        <v>0</v>
      </c>
      <c r="G332" s="151"/>
      <c r="H332" s="151"/>
      <c r="I332" s="151"/>
      <c r="J332" s="151"/>
      <c r="K332" s="151"/>
      <c r="L332" s="151"/>
      <c r="M332" s="151"/>
      <c r="N332" s="151"/>
      <c r="O332" s="151"/>
      <c r="P332" s="151"/>
      <c r="Q332" s="151"/>
      <c r="R332" s="151"/>
      <c r="S332" s="151"/>
      <c r="T332" s="151"/>
      <c r="U332" s="151"/>
      <c r="V332" s="151"/>
      <c r="W332" s="151"/>
      <c r="X332" s="151"/>
      <c r="Y332" s="151"/>
      <c r="Z332" s="151"/>
      <c r="AA332" s="151"/>
      <c r="AB332" s="151"/>
      <c r="AC332" s="151"/>
      <c r="AD332" s="151"/>
      <c r="AE332" s="151"/>
      <c r="AF332" s="151"/>
      <c r="AG332" s="151"/>
      <c r="AH332" s="151"/>
      <c r="AI332" s="151"/>
      <c r="AJ332" s="151"/>
      <c r="AK332" s="151"/>
      <c r="AL332" s="151"/>
      <c r="AM332" s="151"/>
      <c r="AN332" s="151"/>
      <c r="AO332" s="151"/>
      <c r="AP332" s="151"/>
      <c r="AQ332" s="151"/>
      <c r="AR332" s="151"/>
      <c r="AS332" s="151"/>
      <c r="AT332" s="151"/>
      <c r="AU332" s="151"/>
      <c r="AV332" s="151"/>
      <c r="AW332" s="151"/>
      <c r="AX332" s="151"/>
      <c r="AY332" s="151"/>
      <c r="AZ332" s="151"/>
      <c r="BA332" s="151"/>
      <c r="BB332" s="151"/>
      <c r="BC332" s="151"/>
      <c r="BD332" s="151"/>
      <c r="BE332" s="151"/>
      <c r="BF332" s="151"/>
      <c r="BG332" s="151"/>
      <c r="BH332" s="151"/>
      <c r="BI332" s="151"/>
      <c r="BJ332" s="151"/>
      <c r="BK332" s="151"/>
      <c r="BL332" s="151"/>
      <c r="BM332" s="151"/>
      <c r="BN332" s="151"/>
      <c r="BO332" s="151"/>
      <c r="BP332" s="151"/>
      <c r="BQ332" s="151"/>
      <c r="BR332" s="151"/>
      <c r="BS332" s="151"/>
      <c r="BT332" s="151"/>
      <c r="BU332" s="151"/>
      <c r="BV332" s="151"/>
      <c r="BW332" s="151"/>
      <c r="BX332" s="151"/>
      <c r="BY332" s="151"/>
      <c r="BZ332" s="151"/>
      <c r="CA332" s="151"/>
      <c r="CB332" s="151"/>
      <c r="CC332" s="151"/>
      <c r="CD332" s="151"/>
      <c r="CE332" s="151"/>
      <c r="CF332" s="151"/>
      <c r="CG332" s="151"/>
      <c r="CH332" s="151"/>
      <c r="CI332" s="151"/>
      <c r="CJ332" s="151"/>
      <c r="CK332" s="151"/>
      <c r="CL332" s="151"/>
      <c r="CM332" s="151"/>
      <c r="CN332" s="151"/>
      <c r="CO332" s="151"/>
      <c r="CP332" s="151"/>
      <c r="CQ332" s="151"/>
      <c r="CR332" s="151"/>
      <c r="CS332" s="151"/>
      <c r="CT332" s="151"/>
      <c r="CU332" s="151"/>
      <c r="CV332" s="151"/>
      <c r="CW332" s="151"/>
      <c r="CX332" s="151"/>
      <c r="CY332" s="151"/>
      <c r="CZ332" s="151"/>
      <c r="DA332" s="151"/>
      <c r="DB332" s="151"/>
      <c r="DC332" s="151"/>
      <c r="DD332" s="151"/>
      <c r="DE332" s="151"/>
      <c r="DF332" s="151"/>
      <c r="DG332" s="151"/>
      <c r="DH332" s="151"/>
      <c r="DI332" s="151"/>
      <c r="DJ332" s="151"/>
      <c r="DK332" s="151"/>
      <c r="DL332" s="151"/>
      <c r="DM332" s="151"/>
      <c r="DN332" s="151"/>
      <c r="DO332" s="151"/>
      <c r="DP332" s="151"/>
      <c r="DQ332" s="151"/>
      <c r="DR332" s="151"/>
      <c r="DS332" s="151"/>
      <c r="DT332" s="151"/>
      <c r="DU332" s="151"/>
      <c r="DV332" s="151"/>
      <c r="DW332" s="151"/>
      <c r="DX332" s="151"/>
      <c r="DY332" s="151"/>
      <c r="DZ332" s="151"/>
      <c r="EA332" s="151"/>
      <c r="EB332" s="151"/>
      <c r="EC332" s="151"/>
      <c r="ED332" s="151"/>
      <c r="EE332" s="151"/>
      <c r="EF332" s="151"/>
      <c r="EG332" s="151"/>
      <c r="EH332" s="151"/>
      <c r="EI332" s="151"/>
      <c r="EJ332" s="151"/>
      <c r="EK332" s="151"/>
      <c r="EL332" s="151"/>
      <c r="EM332" s="151"/>
      <c r="EN332" s="151"/>
      <c r="EO332" s="151"/>
      <c r="EP332" s="151"/>
      <c r="EQ332" s="151"/>
      <c r="ER332" s="151"/>
      <c r="ES332" s="151"/>
      <c r="ET332" s="151"/>
      <c r="EU332" s="151"/>
      <c r="EV332" s="151"/>
      <c r="EW332" s="151"/>
      <c r="EX332" s="151"/>
      <c r="EY332" s="151"/>
      <c r="EZ332" s="151"/>
      <c r="FA332" s="151"/>
      <c r="FB332" s="151"/>
      <c r="FC332" s="151"/>
      <c r="FD332" s="151"/>
      <c r="FE332" s="151"/>
      <c r="FF332" s="151"/>
      <c r="FG332" s="151"/>
      <c r="FH332" s="151"/>
      <c r="FI332" s="151"/>
      <c r="FJ332" s="151"/>
      <c r="FK332" s="151"/>
      <c r="FL332" s="151"/>
      <c r="FM332" s="151"/>
      <c r="FN332" s="151"/>
      <c r="FO332" s="151"/>
      <c r="FP332" s="151"/>
      <c r="FQ332" s="151"/>
      <c r="FR332" s="151"/>
      <c r="FS332" s="151"/>
      <c r="FT332" s="151"/>
      <c r="FU332" s="151"/>
      <c r="FV332" s="151"/>
      <c r="FW332" s="151"/>
      <c r="FX332" s="151"/>
      <c r="FY332" s="151"/>
      <c r="FZ332" s="151"/>
      <c r="GA332" s="151"/>
      <c r="GB332" s="151"/>
      <c r="GC332" s="151"/>
      <c r="GD332" s="151"/>
      <c r="GE332" s="151"/>
      <c r="GF332" s="151"/>
      <c r="GG332" s="151"/>
      <c r="GH332" s="151"/>
      <c r="GI332" s="151"/>
      <c r="GJ332" s="151"/>
      <c r="GK332" s="151"/>
      <c r="GL332" s="151"/>
      <c r="GM332" s="151"/>
      <c r="GN332" s="151"/>
      <c r="GO332" s="151"/>
      <c r="GP332" s="151"/>
      <c r="GQ332" s="151"/>
      <c r="GR332" s="151"/>
      <c r="GS332" s="151"/>
      <c r="GT332" s="151"/>
      <c r="GU332" s="151"/>
      <c r="GV332" s="151"/>
      <c r="GW332" s="151"/>
      <c r="GX332" s="151"/>
      <c r="GY332" s="151"/>
      <c r="GZ332" s="151"/>
      <c r="HA332" s="151"/>
      <c r="HB332" s="151"/>
      <c r="HC332" s="151"/>
      <c r="HD332" s="151"/>
      <c r="HE332" s="151"/>
      <c r="HF332" s="151"/>
      <c r="HG332" s="151"/>
      <c r="HH332" s="151"/>
      <c r="HI332" s="151"/>
      <c r="HJ332" s="151"/>
      <c r="HK332" s="151"/>
      <c r="HL332" s="151"/>
      <c r="HM332" s="151"/>
      <c r="HN332" s="151"/>
      <c r="HO332" s="151"/>
      <c r="HP332" s="151"/>
      <c r="HQ332" s="151"/>
      <c r="HR332" s="151"/>
      <c r="HS332" s="151"/>
      <c r="HT332" s="151"/>
      <c r="HU332" s="151"/>
      <c r="HV332" s="151"/>
      <c r="HW332" s="151"/>
      <c r="HX332" s="151"/>
      <c r="HY332" s="151"/>
      <c r="HZ332" s="151"/>
      <c r="IA332" s="151"/>
      <c r="IB332" s="151"/>
      <c r="IC332" s="151"/>
      <c r="ID332" s="151"/>
      <c r="IE332" s="151"/>
      <c r="IF332" s="151"/>
      <c r="IG332" s="151"/>
      <c r="IH332" s="151"/>
      <c r="II332" s="151"/>
      <c r="IJ332" s="151"/>
      <c r="IK332" s="151"/>
      <c r="IL332" s="151"/>
      <c r="IM332" s="151"/>
      <c r="IN332" s="151"/>
      <c r="IO332" s="151"/>
      <c r="IP332" s="151"/>
      <c r="IQ332" s="151"/>
      <c r="IR332" s="151"/>
      <c r="IS332" s="151"/>
      <c r="IT332" s="151"/>
      <c r="IU332" s="151"/>
      <c r="IV332" s="151"/>
      <c r="IW332" s="151"/>
      <c r="IX332" s="151"/>
      <c r="IY332" s="151"/>
      <c r="IZ332" s="151"/>
      <c r="JA332" s="151"/>
      <c r="JB332" s="151"/>
      <c r="JC332" s="151"/>
      <c r="JD332" s="151"/>
      <c r="JE332" s="151"/>
      <c r="JF332" s="151"/>
      <c r="JG332" s="151"/>
      <c r="JH332" s="151"/>
      <c r="JI332" s="151"/>
      <c r="JJ332" s="151"/>
      <c r="JK332" s="151"/>
      <c r="JL332" s="151"/>
      <c r="JM332" s="151"/>
      <c r="JN332" s="151"/>
      <c r="JO332" s="151"/>
      <c r="JP332" s="151"/>
      <c r="JQ332" s="151"/>
      <c r="JR332" s="151"/>
      <c r="JS332" s="151"/>
      <c r="JT332" s="151"/>
      <c r="JU332" s="151"/>
      <c r="JV332" s="151"/>
      <c r="JW332" s="151"/>
      <c r="JX332" s="151"/>
      <c r="JY332" s="151"/>
      <c r="JZ332" s="151"/>
      <c r="KA332" s="151"/>
      <c r="KB332" s="151"/>
      <c r="KC332" s="151"/>
      <c r="KD332" s="151"/>
      <c r="KE332" s="151"/>
      <c r="KF332" s="151"/>
      <c r="KG332" s="151"/>
      <c r="KH332" s="151"/>
      <c r="KI332" s="151"/>
      <c r="KJ332" s="151"/>
      <c r="KK332" s="151"/>
      <c r="KL332" s="151"/>
      <c r="KM332" s="151"/>
      <c r="KN332" s="151"/>
      <c r="KO332" s="151"/>
      <c r="KP332" s="151"/>
      <c r="KQ332" s="151"/>
      <c r="KR332" s="151"/>
      <c r="KS332" s="151"/>
      <c r="KT332" s="151"/>
      <c r="KU332" s="151"/>
      <c r="KV332" s="151"/>
      <c r="KW332" s="151"/>
      <c r="KX332" s="151"/>
      <c r="KY332" s="151"/>
      <c r="KZ332" s="151"/>
      <c r="LA332" s="151"/>
      <c r="LB332" s="151"/>
      <c r="LC332" s="151"/>
      <c r="LD332" s="151"/>
      <c r="LE332" s="151"/>
      <c r="LF332" s="151"/>
      <c r="LG332" s="151"/>
      <c r="LH332" s="151"/>
      <c r="LI332" s="151"/>
      <c r="LJ332" s="151"/>
      <c r="LK332" s="151"/>
      <c r="LL332" s="151"/>
      <c r="LM332" s="151"/>
      <c r="LN332" s="151"/>
      <c r="LO332" s="151"/>
      <c r="LP332" s="151"/>
      <c r="LQ332" s="151"/>
      <c r="LR332" s="151"/>
      <c r="LS332" s="151"/>
      <c r="LT332" s="151"/>
      <c r="LU332" s="151"/>
      <c r="LV332" s="151"/>
      <c r="LW332" s="151"/>
      <c r="LX332" s="151"/>
      <c r="LY332" s="151"/>
      <c r="LZ332" s="151"/>
      <c r="MA332" s="151"/>
      <c r="MB332" s="151"/>
      <c r="MC332" s="151"/>
      <c r="MD332" s="151"/>
      <c r="ME332" s="151"/>
      <c r="MF332" s="151"/>
      <c r="MG332" s="151"/>
      <c r="MH332" s="151"/>
      <c r="MI332" s="151"/>
      <c r="MJ332" s="151"/>
      <c r="MK332" s="151"/>
      <c r="ML332" s="151"/>
      <c r="MM332" s="151"/>
      <c r="MN332" s="151"/>
      <c r="MO332" s="151"/>
      <c r="MP332" s="151"/>
      <c r="MQ332" s="151"/>
      <c r="MR332" s="151"/>
      <c r="MS332" s="151"/>
      <c r="MT332" s="151"/>
      <c r="MU332" s="151"/>
      <c r="MV332" s="151"/>
      <c r="MW332" s="151"/>
      <c r="MX332" s="151"/>
      <c r="MY332" s="151"/>
      <c r="MZ332" s="151"/>
      <c r="NA332" s="151"/>
      <c r="NB332" s="151"/>
      <c r="NC332" s="151"/>
      <c r="ND332" s="151"/>
      <c r="NE332" s="151"/>
      <c r="NF332" s="151"/>
      <c r="NG332" s="151"/>
      <c r="NH332" s="151"/>
      <c r="NI332" s="151"/>
      <c r="NJ332" s="151"/>
      <c r="NK332" s="151"/>
      <c r="NL332" s="151"/>
      <c r="NM332" s="151"/>
      <c r="NN332" s="151"/>
      <c r="NO332" s="151"/>
      <c r="NP332" s="151"/>
      <c r="NQ332" s="151"/>
      <c r="NR332" s="151"/>
      <c r="NS332" s="151"/>
      <c r="NT332" s="151"/>
      <c r="NU332" s="151"/>
      <c r="NV332" s="151"/>
      <c r="NW332" s="151"/>
      <c r="NX332" s="151"/>
      <c r="NY332" s="151"/>
      <c r="NZ332" s="151"/>
      <c r="OA332" s="151"/>
      <c r="OB332" s="151"/>
      <c r="OC332" s="151"/>
      <c r="OD332" s="151"/>
      <c r="OE332" s="151"/>
      <c r="OF332" s="151"/>
      <c r="OG332" s="151"/>
      <c r="OH332" s="151"/>
      <c r="OI332" s="151"/>
      <c r="OJ332" s="151"/>
      <c r="OK332" s="151"/>
      <c r="OL332" s="151"/>
      <c r="OM332" s="151"/>
      <c r="ON332" s="151"/>
      <c r="OO332" s="151"/>
      <c r="OP332" s="151"/>
      <c r="OQ332" s="151"/>
      <c r="OR332" s="151"/>
      <c r="OS332" s="151"/>
      <c r="OT332" s="151"/>
      <c r="OU332" s="151"/>
      <c r="OV332" s="151"/>
      <c r="OW332" s="151"/>
      <c r="OX332" s="151"/>
      <c r="OY332" s="151"/>
      <c r="OZ332" s="151"/>
      <c r="PA332" s="151"/>
      <c r="PB332" s="151"/>
      <c r="PC332" s="151"/>
      <c r="PD332" s="151"/>
      <c r="PE332" s="151"/>
      <c r="PF332" s="151"/>
      <c r="PG332" s="151"/>
      <c r="PH332" s="151"/>
      <c r="PI332" s="151"/>
      <c r="PJ332" s="151"/>
      <c r="PK332" s="151"/>
      <c r="PL332" s="151"/>
      <c r="PM332" s="151"/>
      <c r="PN332" s="151"/>
      <c r="PO332" s="151"/>
      <c r="PP332" s="151"/>
      <c r="PQ332" s="151"/>
      <c r="PR332" s="151"/>
      <c r="PS332" s="151"/>
      <c r="PT332" s="151"/>
      <c r="PU332" s="151"/>
      <c r="PV332" s="151"/>
      <c r="PW332" s="151"/>
      <c r="PX332" s="151"/>
      <c r="PY332" s="151"/>
      <c r="PZ332" s="151"/>
      <c r="QA332" s="151"/>
    </row>
    <row r="333" spans="1:443" x14ac:dyDescent="0.25">
      <c r="B333" s="196"/>
      <c r="C333" s="196"/>
      <c r="D333" s="196"/>
      <c r="E333" s="196"/>
      <c r="F333" s="109"/>
    </row>
    <row r="334" spans="1:443" x14ac:dyDescent="0.25">
      <c r="B334" s="131"/>
      <c r="C334" s="7" t="s">
        <v>153</v>
      </c>
      <c r="D334" s="144" t="s">
        <v>163</v>
      </c>
      <c r="E334" s="6" t="str">
        <f>IF(D334="", "Yes or No selection required", IF(AND(D324&lt;&gt;"Yes", D334="Yes"), "Additional providers need to be filled in sequentially. Enter provider details in above section.", ""))</f>
        <v/>
      </c>
      <c r="F334" s="109">
        <f t="shared" ref="F334" si="31">IF(E334="", 0, 1)</f>
        <v>0</v>
      </c>
    </row>
    <row r="335" spans="1:443" x14ac:dyDescent="0.25">
      <c r="B335" s="131"/>
      <c r="C335" s="132" t="s">
        <v>154</v>
      </c>
      <c r="D335" s="56"/>
      <c r="E335" s="105" t="str">
        <f>IF(AND(D334="No", D335=""), "", IF(D335="", "Select provider from list", IF(D334="No", "Delete value or change 'Is another domestic provider' response to 'Yes'", IF(D335="PROVIDER NOT LISTED", "", IF(COUNTIF(D336:D566, D335)+COUNTIF(D175:D334, D335)&gt;0, "Duplicate provider entry detected. Delete duplicate domestic provider", "")))))</f>
        <v/>
      </c>
      <c r="F335" s="109">
        <f>IF(F334=1, 0, IF(E335="", 0, 1))</f>
        <v>0</v>
      </c>
    </row>
    <row r="336" spans="1:443" x14ac:dyDescent="0.25">
      <c r="B336" s="131"/>
      <c r="C336" s="132" t="s">
        <v>156</v>
      </c>
      <c r="D336" s="59"/>
      <c r="E336" s="105" t="str">
        <f>IF(AND(D334="No", D336=""), "",
    IF(D336="",
        IF(D335="PROVIDER NOT LISTED", "Manually enter provider name",
            IF(D335="", "Select provider from list", "")),
        IF(D334="No", "Delete value or change 'Is another domestic provider' response to 'Yes'",
            IF(AND(D335&lt;&gt;"PROVIDER NOT LISTED", D336&lt;&gt;""), "Delete value or choose PROVIDER NOT LISTED above",
                IF(D336="PROVIDER NOT LISTED", "",
                    IF(COUNTIF(D175:D566, D336)-1&gt;0, "Duplicate provider entry detected. Delete duplicate domestic provider", ""))))))</f>
        <v/>
      </c>
      <c r="F336" s="109">
        <f>IF(F334=1, 0, IF(E336="", 0, 1))</f>
        <v>0</v>
      </c>
    </row>
    <row r="337" spans="1:443" x14ac:dyDescent="0.25">
      <c r="B337" s="131"/>
      <c r="C337" s="132" t="s">
        <v>144</v>
      </c>
      <c r="D337" s="56"/>
      <c r="E337" s="105" t="str">
        <f>IF(D334="No",IF(D337&lt;&gt;"","Delete value or change 'Is another domestic provider' response to 'Yes'",""),IF(D337="","No value entered",IF(NOT(ISNUMBER(D337)),"Value must be a number",IF(D337&lt;0,"Value cannot be negative",IF(D337&lt;&gt;ROUND(D337,0),"Value must be rounded to the whole dollar","")))))</f>
        <v/>
      </c>
      <c r="F337" s="109">
        <f>IF(F334=1, 0, IF(E337="", 0, 1))</f>
        <v>0</v>
      </c>
    </row>
    <row r="338" spans="1:443" x14ac:dyDescent="0.25">
      <c r="B338" s="131"/>
      <c r="C338" s="133" t="s">
        <v>157</v>
      </c>
      <c r="D338" s="134"/>
      <c r="E338" s="105"/>
      <c r="F338" s="109">
        <f>IF(F334=1, 0, IF(E338="", 0, 1))</f>
        <v>0</v>
      </c>
    </row>
    <row r="339" spans="1:443" x14ac:dyDescent="0.25">
      <c r="B339" s="131"/>
      <c r="C339" s="132" t="s">
        <v>158</v>
      </c>
      <c r="D339" s="56"/>
      <c r="E339" s="105" t="str">
        <f>IF(AND(D339&lt;&gt;"",$D$140="No"),"Entity did not participate in Panel. Please delete value or contact OLSC for assistance",IF(D334="No",IF(D339&lt;&gt;"","Delete value or change 'Is another domestic provider' response to 'Yes'",""),IF(D339="",IF($D$140="Yes","No value entered",""),IF(NOT(ISNUMBER(D339)),"Value must be a number",IF(D339&lt;0,"Value cannot be negative",IF(D339&lt;&gt;ROUND(D339,0),"Value must be rounded to the whole dollar",""))))))</f>
        <v/>
      </c>
      <c r="F339" s="109">
        <f>IF(F334=1, 0, IF(E339="", 0, 1))</f>
        <v>0</v>
      </c>
    </row>
    <row r="340" spans="1:443" x14ac:dyDescent="0.25">
      <c r="B340" s="131"/>
      <c r="C340" s="132" t="s">
        <v>159</v>
      </c>
      <c r="D340" s="56"/>
      <c r="E340" s="105" t="str">
        <f>IF(AND(D340&lt;&gt;"",$D$140="No"),"Entity did not participate in Panel. Please delete value or contact OLSC for assistance",IF(D334="No",IF(D340&lt;&gt;"","Delete value or change 'Is another domestic provider' response to 'Yes'",""),IF(D340="",IF($D$140="Yes","No value entered",""),IF(NOT(ISNUMBER(D340)),"Value must be a number",IF(D340&lt;0,"Value cannot be negative",IF(D340&lt;&gt;ROUND(D340,0),"Value must be rounded to the whole dollar",""))))))</f>
        <v/>
      </c>
      <c r="F340" s="109">
        <f>IF(F334=1, 0, IF(E340="", 0, 1))</f>
        <v>0</v>
      </c>
    </row>
    <row r="341" spans="1:443" x14ac:dyDescent="0.25">
      <c r="B341" s="131"/>
      <c r="C341" s="203"/>
      <c r="D341" s="203"/>
      <c r="E341" s="203"/>
      <c r="F341" s="109">
        <f>IF(E341="", 0, 1)</f>
        <v>0</v>
      </c>
    </row>
    <row r="342" spans="1:443" s="154" customFormat="1" x14ac:dyDescent="0.3">
      <c r="A342" s="151"/>
      <c r="B342" s="152"/>
      <c r="C342" s="198" t="s">
        <v>160</v>
      </c>
      <c r="D342" s="198"/>
      <c r="E342" s="198"/>
      <c r="F342" s="153">
        <f t="shared" ref="F342" si="32">IF(E342="", 0, 1)</f>
        <v>0</v>
      </c>
      <c r="G342" s="151"/>
      <c r="H342" s="151"/>
      <c r="I342" s="151"/>
      <c r="J342" s="151"/>
      <c r="K342" s="151"/>
      <c r="L342" s="151"/>
      <c r="M342" s="151"/>
      <c r="N342" s="151"/>
      <c r="O342" s="151"/>
      <c r="P342" s="151"/>
      <c r="Q342" s="151"/>
      <c r="R342" s="151"/>
      <c r="S342" s="151"/>
      <c r="T342" s="151"/>
      <c r="U342" s="151"/>
      <c r="V342" s="151"/>
      <c r="W342" s="151"/>
      <c r="X342" s="151"/>
      <c r="Y342" s="151"/>
      <c r="Z342" s="151"/>
      <c r="AA342" s="151"/>
      <c r="AB342" s="151"/>
      <c r="AC342" s="151"/>
      <c r="AD342" s="151"/>
      <c r="AE342" s="151"/>
      <c r="AF342" s="151"/>
      <c r="AG342" s="151"/>
      <c r="AH342" s="151"/>
      <c r="AI342" s="151"/>
      <c r="AJ342" s="151"/>
      <c r="AK342" s="151"/>
      <c r="AL342" s="151"/>
      <c r="AM342" s="151"/>
      <c r="AN342" s="151"/>
      <c r="AO342" s="151"/>
      <c r="AP342" s="151"/>
      <c r="AQ342" s="151"/>
      <c r="AR342" s="151"/>
      <c r="AS342" s="151"/>
      <c r="AT342" s="151"/>
      <c r="AU342" s="151"/>
      <c r="AV342" s="151"/>
      <c r="AW342" s="151"/>
      <c r="AX342" s="151"/>
      <c r="AY342" s="151"/>
      <c r="AZ342" s="151"/>
      <c r="BA342" s="151"/>
      <c r="BB342" s="151"/>
      <c r="BC342" s="151"/>
      <c r="BD342" s="151"/>
      <c r="BE342" s="151"/>
      <c r="BF342" s="151"/>
      <c r="BG342" s="151"/>
      <c r="BH342" s="151"/>
      <c r="BI342" s="151"/>
      <c r="BJ342" s="151"/>
      <c r="BK342" s="151"/>
      <c r="BL342" s="151"/>
      <c r="BM342" s="151"/>
      <c r="BN342" s="151"/>
      <c r="BO342" s="151"/>
      <c r="BP342" s="151"/>
      <c r="BQ342" s="151"/>
      <c r="BR342" s="151"/>
      <c r="BS342" s="151"/>
      <c r="BT342" s="151"/>
      <c r="BU342" s="151"/>
      <c r="BV342" s="151"/>
      <c r="BW342" s="151"/>
      <c r="BX342" s="151"/>
      <c r="BY342" s="151"/>
      <c r="BZ342" s="151"/>
      <c r="CA342" s="151"/>
      <c r="CB342" s="151"/>
      <c r="CC342" s="151"/>
      <c r="CD342" s="151"/>
      <c r="CE342" s="151"/>
      <c r="CF342" s="151"/>
      <c r="CG342" s="151"/>
      <c r="CH342" s="151"/>
      <c r="CI342" s="151"/>
      <c r="CJ342" s="151"/>
      <c r="CK342" s="151"/>
      <c r="CL342" s="151"/>
      <c r="CM342" s="151"/>
      <c r="CN342" s="151"/>
      <c r="CO342" s="151"/>
      <c r="CP342" s="151"/>
      <c r="CQ342" s="151"/>
      <c r="CR342" s="151"/>
      <c r="CS342" s="151"/>
      <c r="CT342" s="151"/>
      <c r="CU342" s="151"/>
      <c r="CV342" s="151"/>
      <c r="CW342" s="151"/>
      <c r="CX342" s="151"/>
      <c r="CY342" s="151"/>
      <c r="CZ342" s="151"/>
      <c r="DA342" s="151"/>
      <c r="DB342" s="151"/>
      <c r="DC342" s="151"/>
      <c r="DD342" s="151"/>
      <c r="DE342" s="151"/>
      <c r="DF342" s="151"/>
      <c r="DG342" s="151"/>
      <c r="DH342" s="151"/>
      <c r="DI342" s="151"/>
      <c r="DJ342" s="151"/>
      <c r="DK342" s="151"/>
      <c r="DL342" s="151"/>
      <c r="DM342" s="151"/>
      <c r="DN342" s="151"/>
      <c r="DO342" s="151"/>
      <c r="DP342" s="151"/>
      <c r="DQ342" s="151"/>
      <c r="DR342" s="151"/>
      <c r="DS342" s="151"/>
      <c r="DT342" s="151"/>
      <c r="DU342" s="151"/>
      <c r="DV342" s="151"/>
      <c r="DW342" s="151"/>
      <c r="DX342" s="151"/>
      <c r="DY342" s="151"/>
      <c r="DZ342" s="151"/>
      <c r="EA342" s="151"/>
      <c r="EB342" s="151"/>
      <c r="EC342" s="151"/>
      <c r="ED342" s="151"/>
      <c r="EE342" s="151"/>
      <c r="EF342" s="151"/>
      <c r="EG342" s="151"/>
      <c r="EH342" s="151"/>
      <c r="EI342" s="151"/>
      <c r="EJ342" s="151"/>
      <c r="EK342" s="151"/>
      <c r="EL342" s="151"/>
      <c r="EM342" s="151"/>
      <c r="EN342" s="151"/>
      <c r="EO342" s="151"/>
      <c r="EP342" s="151"/>
      <c r="EQ342" s="151"/>
      <c r="ER342" s="151"/>
      <c r="ES342" s="151"/>
      <c r="ET342" s="151"/>
      <c r="EU342" s="151"/>
      <c r="EV342" s="151"/>
      <c r="EW342" s="151"/>
      <c r="EX342" s="151"/>
      <c r="EY342" s="151"/>
      <c r="EZ342" s="151"/>
      <c r="FA342" s="151"/>
      <c r="FB342" s="151"/>
      <c r="FC342" s="151"/>
      <c r="FD342" s="151"/>
      <c r="FE342" s="151"/>
      <c r="FF342" s="151"/>
      <c r="FG342" s="151"/>
      <c r="FH342" s="151"/>
      <c r="FI342" s="151"/>
      <c r="FJ342" s="151"/>
      <c r="FK342" s="151"/>
      <c r="FL342" s="151"/>
      <c r="FM342" s="151"/>
      <c r="FN342" s="151"/>
      <c r="FO342" s="151"/>
      <c r="FP342" s="151"/>
      <c r="FQ342" s="151"/>
      <c r="FR342" s="151"/>
      <c r="FS342" s="151"/>
      <c r="FT342" s="151"/>
      <c r="FU342" s="151"/>
      <c r="FV342" s="151"/>
      <c r="FW342" s="151"/>
      <c r="FX342" s="151"/>
      <c r="FY342" s="151"/>
      <c r="FZ342" s="151"/>
      <c r="GA342" s="151"/>
      <c r="GB342" s="151"/>
      <c r="GC342" s="151"/>
      <c r="GD342" s="151"/>
      <c r="GE342" s="151"/>
      <c r="GF342" s="151"/>
      <c r="GG342" s="151"/>
      <c r="GH342" s="151"/>
      <c r="GI342" s="151"/>
      <c r="GJ342" s="151"/>
      <c r="GK342" s="151"/>
      <c r="GL342" s="151"/>
      <c r="GM342" s="151"/>
      <c r="GN342" s="151"/>
      <c r="GO342" s="151"/>
      <c r="GP342" s="151"/>
      <c r="GQ342" s="151"/>
      <c r="GR342" s="151"/>
      <c r="GS342" s="151"/>
      <c r="GT342" s="151"/>
      <c r="GU342" s="151"/>
      <c r="GV342" s="151"/>
      <c r="GW342" s="151"/>
      <c r="GX342" s="151"/>
      <c r="GY342" s="151"/>
      <c r="GZ342" s="151"/>
      <c r="HA342" s="151"/>
      <c r="HB342" s="151"/>
      <c r="HC342" s="151"/>
      <c r="HD342" s="151"/>
      <c r="HE342" s="151"/>
      <c r="HF342" s="151"/>
      <c r="HG342" s="151"/>
      <c r="HH342" s="151"/>
      <c r="HI342" s="151"/>
      <c r="HJ342" s="151"/>
      <c r="HK342" s="151"/>
      <c r="HL342" s="151"/>
      <c r="HM342" s="151"/>
      <c r="HN342" s="151"/>
      <c r="HO342" s="151"/>
      <c r="HP342" s="151"/>
      <c r="HQ342" s="151"/>
      <c r="HR342" s="151"/>
      <c r="HS342" s="151"/>
      <c r="HT342" s="151"/>
      <c r="HU342" s="151"/>
      <c r="HV342" s="151"/>
      <c r="HW342" s="151"/>
      <c r="HX342" s="151"/>
      <c r="HY342" s="151"/>
      <c r="HZ342" s="151"/>
      <c r="IA342" s="151"/>
      <c r="IB342" s="151"/>
      <c r="IC342" s="151"/>
      <c r="ID342" s="151"/>
      <c r="IE342" s="151"/>
      <c r="IF342" s="151"/>
      <c r="IG342" s="151"/>
      <c r="IH342" s="151"/>
      <c r="II342" s="151"/>
      <c r="IJ342" s="151"/>
      <c r="IK342" s="151"/>
      <c r="IL342" s="151"/>
      <c r="IM342" s="151"/>
      <c r="IN342" s="151"/>
      <c r="IO342" s="151"/>
      <c r="IP342" s="151"/>
      <c r="IQ342" s="151"/>
      <c r="IR342" s="151"/>
      <c r="IS342" s="151"/>
      <c r="IT342" s="151"/>
      <c r="IU342" s="151"/>
      <c r="IV342" s="151"/>
      <c r="IW342" s="151"/>
      <c r="IX342" s="151"/>
      <c r="IY342" s="151"/>
      <c r="IZ342" s="151"/>
      <c r="JA342" s="151"/>
      <c r="JB342" s="151"/>
      <c r="JC342" s="151"/>
      <c r="JD342" s="151"/>
      <c r="JE342" s="151"/>
      <c r="JF342" s="151"/>
      <c r="JG342" s="151"/>
      <c r="JH342" s="151"/>
      <c r="JI342" s="151"/>
      <c r="JJ342" s="151"/>
      <c r="JK342" s="151"/>
      <c r="JL342" s="151"/>
      <c r="JM342" s="151"/>
      <c r="JN342" s="151"/>
      <c r="JO342" s="151"/>
      <c r="JP342" s="151"/>
      <c r="JQ342" s="151"/>
      <c r="JR342" s="151"/>
      <c r="JS342" s="151"/>
      <c r="JT342" s="151"/>
      <c r="JU342" s="151"/>
      <c r="JV342" s="151"/>
      <c r="JW342" s="151"/>
      <c r="JX342" s="151"/>
      <c r="JY342" s="151"/>
      <c r="JZ342" s="151"/>
      <c r="KA342" s="151"/>
      <c r="KB342" s="151"/>
      <c r="KC342" s="151"/>
      <c r="KD342" s="151"/>
      <c r="KE342" s="151"/>
      <c r="KF342" s="151"/>
      <c r="KG342" s="151"/>
      <c r="KH342" s="151"/>
      <c r="KI342" s="151"/>
      <c r="KJ342" s="151"/>
      <c r="KK342" s="151"/>
      <c r="KL342" s="151"/>
      <c r="KM342" s="151"/>
      <c r="KN342" s="151"/>
      <c r="KO342" s="151"/>
      <c r="KP342" s="151"/>
      <c r="KQ342" s="151"/>
      <c r="KR342" s="151"/>
      <c r="KS342" s="151"/>
      <c r="KT342" s="151"/>
      <c r="KU342" s="151"/>
      <c r="KV342" s="151"/>
      <c r="KW342" s="151"/>
      <c r="KX342" s="151"/>
      <c r="KY342" s="151"/>
      <c r="KZ342" s="151"/>
      <c r="LA342" s="151"/>
      <c r="LB342" s="151"/>
      <c r="LC342" s="151"/>
      <c r="LD342" s="151"/>
      <c r="LE342" s="151"/>
      <c r="LF342" s="151"/>
      <c r="LG342" s="151"/>
      <c r="LH342" s="151"/>
      <c r="LI342" s="151"/>
      <c r="LJ342" s="151"/>
      <c r="LK342" s="151"/>
      <c r="LL342" s="151"/>
      <c r="LM342" s="151"/>
      <c r="LN342" s="151"/>
      <c r="LO342" s="151"/>
      <c r="LP342" s="151"/>
      <c r="LQ342" s="151"/>
      <c r="LR342" s="151"/>
      <c r="LS342" s="151"/>
      <c r="LT342" s="151"/>
      <c r="LU342" s="151"/>
      <c r="LV342" s="151"/>
      <c r="LW342" s="151"/>
      <c r="LX342" s="151"/>
      <c r="LY342" s="151"/>
      <c r="LZ342" s="151"/>
      <c r="MA342" s="151"/>
      <c r="MB342" s="151"/>
      <c r="MC342" s="151"/>
      <c r="MD342" s="151"/>
      <c r="ME342" s="151"/>
      <c r="MF342" s="151"/>
      <c r="MG342" s="151"/>
      <c r="MH342" s="151"/>
      <c r="MI342" s="151"/>
      <c r="MJ342" s="151"/>
      <c r="MK342" s="151"/>
      <c r="ML342" s="151"/>
      <c r="MM342" s="151"/>
      <c r="MN342" s="151"/>
      <c r="MO342" s="151"/>
      <c r="MP342" s="151"/>
      <c r="MQ342" s="151"/>
      <c r="MR342" s="151"/>
      <c r="MS342" s="151"/>
      <c r="MT342" s="151"/>
      <c r="MU342" s="151"/>
      <c r="MV342" s="151"/>
      <c r="MW342" s="151"/>
      <c r="MX342" s="151"/>
      <c r="MY342" s="151"/>
      <c r="MZ342" s="151"/>
      <c r="NA342" s="151"/>
      <c r="NB342" s="151"/>
      <c r="NC342" s="151"/>
      <c r="ND342" s="151"/>
      <c r="NE342" s="151"/>
      <c r="NF342" s="151"/>
      <c r="NG342" s="151"/>
      <c r="NH342" s="151"/>
      <c r="NI342" s="151"/>
      <c r="NJ342" s="151"/>
      <c r="NK342" s="151"/>
      <c r="NL342" s="151"/>
      <c r="NM342" s="151"/>
      <c r="NN342" s="151"/>
      <c r="NO342" s="151"/>
      <c r="NP342" s="151"/>
      <c r="NQ342" s="151"/>
      <c r="NR342" s="151"/>
      <c r="NS342" s="151"/>
      <c r="NT342" s="151"/>
      <c r="NU342" s="151"/>
      <c r="NV342" s="151"/>
      <c r="NW342" s="151"/>
      <c r="NX342" s="151"/>
      <c r="NY342" s="151"/>
      <c r="NZ342" s="151"/>
      <c r="OA342" s="151"/>
      <c r="OB342" s="151"/>
      <c r="OC342" s="151"/>
      <c r="OD342" s="151"/>
      <c r="OE342" s="151"/>
      <c r="OF342" s="151"/>
      <c r="OG342" s="151"/>
      <c r="OH342" s="151"/>
      <c r="OI342" s="151"/>
      <c r="OJ342" s="151"/>
      <c r="OK342" s="151"/>
      <c r="OL342" s="151"/>
      <c r="OM342" s="151"/>
      <c r="ON342" s="151"/>
      <c r="OO342" s="151"/>
      <c r="OP342" s="151"/>
      <c r="OQ342" s="151"/>
      <c r="OR342" s="151"/>
      <c r="OS342" s="151"/>
      <c r="OT342" s="151"/>
      <c r="OU342" s="151"/>
      <c r="OV342" s="151"/>
      <c r="OW342" s="151"/>
      <c r="OX342" s="151"/>
      <c r="OY342" s="151"/>
      <c r="OZ342" s="151"/>
      <c r="PA342" s="151"/>
      <c r="PB342" s="151"/>
      <c r="PC342" s="151"/>
      <c r="PD342" s="151"/>
      <c r="PE342" s="151"/>
      <c r="PF342" s="151"/>
      <c r="PG342" s="151"/>
      <c r="PH342" s="151"/>
      <c r="PI342" s="151"/>
      <c r="PJ342" s="151"/>
      <c r="PK342" s="151"/>
      <c r="PL342" s="151"/>
      <c r="PM342" s="151"/>
      <c r="PN342" s="151"/>
      <c r="PO342" s="151"/>
      <c r="PP342" s="151"/>
      <c r="PQ342" s="151"/>
      <c r="PR342" s="151"/>
      <c r="PS342" s="151"/>
      <c r="PT342" s="151"/>
      <c r="PU342" s="151"/>
      <c r="PV342" s="151"/>
      <c r="PW342" s="151"/>
      <c r="PX342" s="151"/>
      <c r="PY342" s="151"/>
      <c r="PZ342" s="151"/>
      <c r="QA342" s="151"/>
    </row>
    <row r="343" spans="1:443" x14ac:dyDescent="0.25">
      <c r="B343" s="196"/>
      <c r="C343" s="196"/>
      <c r="D343" s="196"/>
      <c r="E343" s="196"/>
      <c r="F343" s="109"/>
    </row>
    <row r="344" spans="1:443" x14ac:dyDescent="0.25">
      <c r="B344" s="131"/>
      <c r="C344" s="7" t="s">
        <v>153</v>
      </c>
      <c r="D344" s="144" t="s">
        <v>163</v>
      </c>
      <c r="E344" s="6" t="str">
        <f>IF(D344="", "Yes or No selection required", IF(AND(D334&lt;&gt;"Yes", D344="Yes"), "Additional providers need to be filled in sequentially. Enter provider details in above section.", ""))</f>
        <v/>
      </c>
      <c r="F344" s="109">
        <f t="shared" ref="F344" si="33">IF(E344="", 0, 1)</f>
        <v>0</v>
      </c>
    </row>
    <row r="345" spans="1:443" x14ac:dyDescent="0.25">
      <c r="B345" s="131"/>
      <c r="C345" s="132" t="s">
        <v>154</v>
      </c>
      <c r="D345" s="56"/>
      <c r="E345" s="105" t="str">
        <f>IF(AND(D344="No", D345=""), "", IF(D345="", "Select provider from list", IF(D344="No", "Delete value or change 'Is another domestic provider' response to 'Yes'", IF(D345="PROVIDER NOT LISTED", "", IF(COUNTIF(D346:D566, D345)+COUNTIF(D175:D344, D345)&gt;0, "Duplicate provider entry detected. Delete duplicate domestic provider", "")))))</f>
        <v/>
      </c>
      <c r="F345" s="109">
        <f>IF(F344=1, 0, IF(E345="", 0, 1))</f>
        <v>0</v>
      </c>
    </row>
    <row r="346" spans="1:443" x14ac:dyDescent="0.25">
      <c r="B346" s="131"/>
      <c r="C346" s="132" t="s">
        <v>156</v>
      </c>
      <c r="D346" s="59"/>
      <c r="E346" s="105" t="str">
        <f>IF(AND(D344="No", D346=""), "",
    IF(D346="",
        IF(D345="PROVIDER NOT LISTED", "Manually enter provider name",
            IF(D345="", "Select provider from list", "")),
        IF(D344="No", "Delete value or change 'Is another domestic provider' response to 'Yes'",
            IF(AND(D345&lt;&gt;"PROVIDER NOT LISTED", D346&lt;&gt;""), "Delete value or choose PROVIDER NOT LISTED above",
                IF(D346="PROVIDER NOT LISTED", "",
                    IF(COUNTIF(D175:D566, D346)-1&gt;0, "Duplicate provider entry detected. Delete duplicate domestic provider", ""))))))</f>
        <v/>
      </c>
      <c r="F346" s="109">
        <f>IF(F344=1, 0, IF(E346="", 0, 1))</f>
        <v>0</v>
      </c>
    </row>
    <row r="347" spans="1:443" x14ac:dyDescent="0.25">
      <c r="B347" s="131"/>
      <c r="C347" s="132" t="s">
        <v>144</v>
      </c>
      <c r="D347" s="56"/>
      <c r="E347" s="105" t="str">
        <f>IF(D344="No",IF(D347&lt;&gt;"","Delete value or change 'Is another domestic provider' response to 'Yes'",""),IF(D347="","No value entered",IF(NOT(ISNUMBER(D347)),"Value must be a number",IF(D347&lt;0,"Value cannot be negative",IF(D347&lt;&gt;ROUND(D347,0),"Value must be rounded to the whole dollar","")))))</f>
        <v/>
      </c>
      <c r="F347" s="109">
        <f>IF(F344=1, 0, IF(E347="", 0, 1))</f>
        <v>0</v>
      </c>
    </row>
    <row r="348" spans="1:443" x14ac:dyDescent="0.25">
      <c r="B348" s="131"/>
      <c r="C348" s="133" t="s">
        <v>157</v>
      </c>
      <c r="D348" s="134"/>
      <c r="E348" s="105"/>
      <c r="F348" s="109">
        <f>IF(F344=1, 0, IF(E348="", 0, 1))</f>
        <v>0</v>
      </c>
    </row>
    <row r="349" spans="1:443" x14ac:dyDescent="0.25">
      <c r="B349" s="131"/>
      <c r="C349" s="132" t="s">
        <v>158</v>
      </c>
      <c r="D349" s="56"/>
      <c r="E349" s="105" t="str">
        <f>IF(AND(D349&lt;&gt;"",$D$140="No"),"Entity did not participate in Panel. Please delete value or contact OLSC for assistance",IF(D344="No",IF(D349&lt;&gt;"","Delete value or change 'Is another domestic provider' response to 'Yes'",""),IF(D349="",IF($D$140="Yes","No value entered",""),IF(NOT(ISNUMBER(D349)),"Value must be a number",IF(D349&lt;0,"Value cannot be negative",IF(D349&lt;&gt;ROUND(D349,0),"Value must be rounded to the whole dollar",""))))))</f>
        <v/>
      </c>
      <c r="F349" s="109">
        <f>IF(F344=1, 0, IF(E349="", 0, 1))</f>
        <v>0</v>
      </c>
    </row>
    <row r="350" spans="1:443" x14ac:dyDescent="0.25">
      <c r="B350" s="131"/>
      <c r="C350" s="132" t="s">
        <v>159</v>
      </c>
      <c r="D350" s="56"/>
      <c r="E350" s="105" t="str">
        <f>IF(AND(D350&lt;&gt;"",$D$140="No"),"Entity did not participate in Panel. Please delete value or contact OLSC for assistance",IF(D344="No",IF(D350&lt;&gt;"","Delete value or change 'Is another domestic provider' response to 'Yes'",""),IF(D350="",IF($D$140="Yes","No value entered",""),IF(NOT(ISNUMBER(D350)),"Value must be a number",IF(D350&lt;0,"Value cannot be negative",IF(D350&lt;&gt;ROUND(D350,0),"Value must be rounded to the whole dollar",""))))))</f>
        <v/>
      </c>
      <c r="F350" s="109">
        <f>IF(F344=1, 0, IF(E350="", 0, 1))</f>
        <v>0</v>
      </c>
    </row>
    <row r="351" spans="1:443" x14ac:dyDescent="0.25">
      <c r="B351" s="131"/>
      <c r="C351" s="203"/>
      <c r="D351" s="203"/>
      <c r="E351" s="203"/>
      <c r="F351" s="109">
        <f>IF(E351="", 0, 1)</f>
        <v>0</v>
      </c>
    </row>
    <row r="352" spans="1:443" s="154" customFormat="1" x14ac:dyDescent="0.3">
      <c r="A352" s="151"/>
      <c r="B352" s="152"/>
      <c r="C352" s="198" t="s">
        <v>160</v>
      </c>
      <c r="D352" s="198"/>
      <c r="E352" s="198"/>
      <c r="F352" s="153">
        <f t="shared" ref="F352" si="34">IF(E352="", 0, 1)</f>
        <v>0</v>
      </c>
      <c r="G352" s="151"/>
      <c r="H352" s="151"/>
      <c r="I352" s="151"/>
      <c r="J352" s="151"/>
      <c r="K352" s="151"/>
      <c r="L352" s="151"/>
      <c r="M352" s="151"/>
      <c r="N352" s="151"/>
      <c r="O352" s="151"/>
      <c r="P352" s="151"/>
      <c r="Q352" s="151"/>
      <c r="R352" s="151"/>
      <c r="S352" s="151"/>
      <c r="T352" s="151"/>
      <c r="U352" s="151"/>
      <c r="V352" s="151"/>
      <c r="W352" s="151"/>
      <c r="X352" s="151"/>
      <c r="Y352" s="151"/>
      <c r="Z352" s="151"/>
      <c r="AA352" s="151"/>
      <c r="AB352" s="151"/>
      <c r="AC352" s="151"/>
      <c r="AD352" s="151"/>
      <c r="AE352" s="151"/>
      <c r="AF352" s="151"/>
      <c r="AG352" s="151"/>
      <c r="AH352" s="151"/>
      <c r="AI352" s="151"/>
      <c r="AJ352" s="151"/>
      <c r="AK352" s="151"/>
      <c r="AL352" s="151"/>
      <c r="AM352" s="151"/>
      <c r="AN352" s="151"/>
      <c r="AO352" s="151"/>
      <c r="AP352" s="151"/>
      <c r="AQ352" s="151"/>
      <c r="AR352" s="151"/>
      <c r="AS352" s="151"/>
      <c r="AT352" s="151"/>
      <c r="AU352" s="151"/>
      <c r="AV352" s="151"/>
      <c r="AW352" s="151"/>
      <c r="AX352" s="151"/>
      <c r="AY352" s="151"/>
      <c r="AZ352" s="151"/>
      <c r="BA352" s="151"/>
      <c r="BB352" s="151"/>
      <c r="BC352" s="151"/>
      <c r="BD352" s="151"/>
      <c r="BE352" s="151"/>
      <c r="BF352" s="151"/>
      <c r="BG352" s="151"/>
      <c r="BH352" s="151"/>
      <c r="BI352" s="151"/>
      <c r="BJ352" s="151"/>
      <c r="BK352" s="151"/>
      <c r="BL352" s="151"/>
      <c r="BM352" s="151"/>
      <c r="BN352" s="151"/>
      <c r="BO352" s="151"/>
      <c r="BP352" s="151"/>
      <c r="BQ352" s="151"/>
      <c r="BR352" s="151"/>
      <c r="BS352" s="151"/>
      <c r="BT352" s="151"/>
      <c r="BU352" s="151"/>
      <c r="BV352" s="151"/>
      <c r="BW352" s="151"/>
      <c r="BX352" s="151"/>
      <c r="BY352" s="151"/>
      <c r="BZ352" s="151"/>
      <c r="CA352" s="151"/>
      <c r="CB352" s="151"/>
      <c r="CC352" s="151"/>
      <c r="CD352" s="151"/>
      <c r="CE352" s="151"/>
      <c r="CF352" s="151"/>
      <c r="CG352" s="151"/>
      <c r="CH352" s="151"/>
      <c r="CI352" s="151"/>
      <c r="CJ352" s="151"/>
      <c r="CK352" s="151"/>
      <c r="CL352" s="151"/>
      <c r="CM352" s="151"/>
      <c r="CN352" s="151"/>
      <c r="CO352" s="151"/>
      <c r="CP352" s="151"/>
      <c r="CQ352" s="151"/>
      <c r="CR352" s="151"/>
      <c r="CS352" s="151"/>
      <c r="CT352" s="151"/>
      <c r="CU352" s="151"/>
      <c r="CV352" s="151"/>
      <c r="CW352" s="151"/>
      <c r="CX352" s="151"/>
      <c r="CY352" s="151"/>
      <c r="CZ352" s="151"/>
      <c r="DA352" s="151"/>
      <c r="DB352" s="151"/>
      <c r="DC352" s="151"/>
      <c r="DD352" s="151"/>
      <c r="DE352" s="151"/>
      <c r="DF352" s="151"/>
      <c r="DG352" s="151"/>
      <c r="DH352" s="151"/>
      <c r="DI352" s="151"/>
      <c r="DJ352" s="151"/>
      <c r="DK352" s="151"/>
      <c r="DL352" s="151"/>
      <c r="DM352" s="151"/>
      <c r="DN352" s="151"/>
      <c r="DO352" s="151"/>
      <c r="DP352" s="151"/>
      <c r="DQ352" s="151"/>
      <c r="DR352" s="151"/>
      <c r="DS352" s="151"/>
      <c r="DT352" s="151"/>
      <c r="DU352" s="151"/>
      <c r="DV352" s="151"/>
      <c r="DW352" s="151"/>
      <c r="DX352" s="151"/>
      <c r="DY352" s="151"/>
      <c r="DZ352" s="151"/>
      <c r="EA352" s="151"/>
      <c r="EB352" s="151"/>
      <c r="EC352" s="151"/>
      <c r="ED352" s="151"/>
      <c r="EE352" s="151"/>
      <c r="EF352" s="151"/>
      <c r="EG352" s="151"/>
      <c r="EH352" s="151"/>
      <c r="EI352" s="151"/>
      <c r="EJ352" s="151"/>
      <c r="EK352" s="151"/>
      <c r="EL352" s="151"/>
      <c r="EM352" s="151"/>
      <c r="EN352" s="151"/>
      <c r="EO352" s="151"/>
      <c r="EP352" s="151"/>
      <c r="EQ352" s="151"/>
      <c r="ER352" s="151"/>
      <c r="ES352" s="151"/>
      <c r="ET352" s="151"/>
      <c r="EU352" s="151"/>
      <c r="EV352" s="151"/>
      <c r="EW352" s="151"/>
      <c r="EX352" s="151"/>
      <c r="EY352" s="151"/>
      <c r="EZ352" s="151"/>
      <c r="FA352" s="151"/>
      <c r="FB352" s="151"/>
      <c r="FC352" s="151"/>
      <c r="FD352" s="151"/>
      <c r="FE352" s="151"/>
      <c r="FF352" s="151"/>
      <c r="FG352" s="151"/>
      <c r="FH352" s="151"/>
      <c r="FI352" s="151"/>
      <c r="FJ352" s="151"/>
      <c r="FK352" s="151"/>
      <c r="FL352" s="151"/>
      <c r="FM352" s="151"/>
      <c r="FN352" s="151"/>
      <c r="FO352" s="151"/>
      <c r="FP352" s="151"/>
      <c r="FQ352" s="151"/>
      <c r="FR352" s="151"/>
      <c r="FS352" s="151"/>
      <c r="FT352" s="151"/>
      <c r="FU352" s="151"/>
      <c r="FV352" s="151"/>
      <c r="FW352" s="151"/>
      <c r="FX352" s="151"/>
      <c r="FY352" s="151"/>
      <c r="FZ352" s="151"/>
      <c r="GA352" s="151"/>
      <c r="GB352" s="151"/>
      <c r="GC352" s="151"/>
      <c r="GD352" s="151"/>
      <c r="GE352" s="151"/>
      <c r="GF352" s="151"/>
      <c r="GG352" s="151"/>
      <c r="GH352" s="151"/>
      <c r="GI352" s="151"/>
      <c r="GJ352" s="151"/>
      <c r="GK352" s="151"/>
      <c r="GL352" s="151"/>
      <c r="GM352" s="151"/>
      <c r="GN352" s="151"/>
      <c r="GO352" s="151"/>
      <c r="GP352" s="151"/>
      <c r="GQ352" s="151"/>
      <c r="GR352" s="151"/>
      <c r="GS352" s="151"/>
      <c r="GT352" s="151"/>
      <c r="GU352" s="151"/>
      <c r="GV352" s="151"/>
      <c r="GW352" s="151"/>
      <c r="GX352" s="151"/>
      <c r="GY352" s="151"/>
      <c r="GZ352" s="151"/>
      <c r="HA352" s="151"/>
      <c r="HB352" s="151"/>
      <c r="HC352" s="151"/>
      <c r="HD352" s="151"/>
      <c r="HE352" s="151"/>
      <c r="HF352" s="151"/>
      <c r="HG352" s="151"/>
      <c r="HH352" s="151"/>
      <c r="HI352" s="151"/>
      <c r="HJ352" s="151"/>
      <c r="HK352" s="151"/>
      <c r="HL352" s="151"/>
      <c r="HM352" s="151"/>
      <c r="HN352" s="151"/>
      <c r="HO352" s="151"/>
      <c r="HP352" s="151"/>
      <c r="HQ352" s="151"/>
      <c r="HR352" s="151"/>
      <c r="HS352" s="151"/>
      <c r="HT352" s="151"/>
      <c r="HU352" s="151"/>
      <c r="HV352" s="151"/>
      <c r="HW352" s="151"/>
      <c r="HX352" s="151"/>
      <c r="HY352" s="151"/>
      <c r="HZ352" s="151"/>
      <c r="IA352" s="151"/>
      <c r="IB352" s="151"/>
      <c r="IC352" s="151"/>
      <c r="ID352" s="151"/>
      <c r="IE352" s="151"/>
      <c r="IF352" s="151"/>
      <c r="IG352" s="151"/>
      <c r="IH352" s="151"/>
      <c r="II352" s="151"/>
      <c r="IJ352" s="151"/>
      <c r="IK352" s="151"/>
      <c r="IL352" s="151"/>
      <c r="IM352" s="151"/>
      <c r="IN352" s="151"/>
      <c r="IO352" s="151"/>
      <c r="IP352" s="151"/>
      <c r="IQ352" s="151"/>
      <c r="IR352" s="151"/>
      <c r="IS352" s="151"/>
      <c r="IT352" s="151"/>
      <c r="IU352" s="151"/>
      <c r="IV352" s="151"/>
      <c r="IW352" s="151"/>
      <c r="IX352" s="151"/>
      <c r="IY352" s="151"/>
      <c r="IZ352" s="151"/>
      <c r="JA352" s="151"/>
      <c r="JB352" s="151"/>
      <c r="JC352" s="151"/>
      <c r="JD352" s="151"/>
      <c r="JE352" s="151"/>
      <c r="JF352" s="151"/>
      <c r="JG352" s="151"/>
      <c r="JH352" s="151"/>
      <c r="JI352" s="151"/>
      <c r="JJ352" s="151"/>
      <c r="JK352" s="151"/>
      <c r="JL352" s="151"/>
      <c r="JM352" s="151"/>
      <c r="JN352" s="151"/>
      <c r="JO352" s="151"/>
      <c r="JP352" s="151"/>
      <c r="JQ352" s="151"/>
      <c r="JR352" s="151"/>
      <c r="JS352" s="151"/>
      <c r="JT352" s="151"/>
      <c r="JU352" s="151"/>
      <c r="JV352" s="151"/>
      <c r="JW352" s="151"/>
      <c r="JX352" s="151"/>
      <c r="JY352" s="151"/>
      <c r="JZ352" s="151"/>
      <c r="KA352" s="151"/>
      <c r="KB352" s="151"/>
      <c r="KC352" s="151"/>
      <c r="KD352" s="151"/>
      <c r="KE352" s="151"/>
      <c r="KF352" s="151"/>
      <c r="KG352" s="151"/>
      <c r="KH352" s="151"/>
      <c r="KI352" s="151"/>
      <c r="KJ352" s="151"/>
      <c r="KK352" s="151"/>
      <c r="KL352" s="151"/>
      <c r="KM352" s="151"/>
      <c r="KN352" s="151"/>
      <c r="KO352" s="151"/>
      <c r="KP352" s="151"/>
      <c r="KQ352" s="151"/>
      <c r="KR352" s="151"/>
      <c r="KS352" s="151"/>
      <c r="KT352" s="151"/>
      <c r="KU352" s="151"/>
      <c r="KV352" s="151"/>
      <c r="KW352" s="151"/>
      <c r="KX352" s="151"/>
      <c r="KY352" s="151"/>
      <c r="KZ352" s="151"/>
      <c r="LA352" s="151"/>
      <c r="LB352" s="151"/>
      <c r="LC352" s="151"/>
      <c r="LD352" s="151"/>
      <c r="LE352" s="151"/>
      <c r="LF352" s="151"/>
      <c r="LG352" s="151"/>
      <c r="LH352" s="151"/>
      <c r="LI352" s="151"/>
      <c r="LJ352" s="151"/>
      <c r="LK352" s="151"/>
      <c r="LL352" s="151"/>
      <c r="LM352" s="151"/>
      <c r="LN352" s="151"/>
      <c r="LO352" s="151"/>
      <c r="LP352" s="151"/>
      <c r="LQ352" s="151"/>
      <c r="LR352" s="151"/>
      <c r="LS352" s="151"/>
      <c r="LT352" s="151"/>
      <c r="LU352" s="151"/>
      <c r="LV352" s="151"/>
      <c r="LW352" s="151"/>
      <c r="LX352" s="151"/>
      <c r="LY352" s="151"/>
      <c r="LZ352" s="151"/>
      <c r="MA352" s="151"/>
      <c r="MB352" s="151"/>
      <c r="MC352" s="151"/>
      <c r="MD352" s="151"/>
      <c r="ME352" s="151"/>
      <c r="MF352" s="151"/>
      <c r="MG352" s="151"/>
      <c r="MH352" s="151"/>
      <c r="MI352" s="151"/>
      <c r="MJ352" s="151"/>
      <c r="MK352" s="151"/>
      <c r="ML352" s="151"/>
      <c r="MM352" s="151"/>
      <c r="MN352" s="151"/>
      <c r="MO352" s="151"/>
      <c r="MP352" s="151"/>
      <c r="MQ352" s="151"/>
      <c r="MR352" s="151"/>
      <c r="MS352" s="151"/>
      <c r="MT352" s="151"/>
      <c r="MU352" s="151"/>
      <c r="MV352" s="151"/>
      <c r="MW352" s="151"/>
      <c r="MX352" s="151"/>
      <c r="MY352" s="151"/>
      <c r="MZ352" s="151"/>
      <c r="NA352" s="151"/>
      <c r="NB352" s="151"/>
      <c r="NC352" s="151"/>
      <c r="ND352" s="151"/>
      <c r="NE352" s="151"/>
      <c r="NF352" s="151"/>
      <c r="NG352" s="151"/>
      <c r="NH352" s="151"/>
      <c r="NI352" s="151"/>
      <c r="NJ352" s="151"/>
      <c r="NK352" s="151"/>
      <c r="NL352" s="151"/>
      <c r="NM352" s="151"/>
      <c r="NN352" s="151"/>
      <c r="NO352" s="151"/>
      <c r="NP352" s="151"/>
      <c r="NQ352" s="151"/>
      <c r="NR352" s="151"/>
      <c r="NS352" s="151"/>
      <c r="NT352" s="151"/>
      <c r="NU352" s="151"/>
      <c r="NV352" s="151"/>
      <c r="NW352" s="151"/>
      <c r="NX352" s="151"/>
      <c r="NY352" s="151"/>
      <c r="NZ352" s="151"/>
      <c r="OA352" s="151"/>
      <c r="OB352" s="151"/>
      <c r="OC352" s="151"/>
      <c r="OD352" s="151"/>
      <c r="OE352" s="151"/>
      <c r="OF352" s="151"/>
      <c r="OG352" s="151"/>
      <c r="OH352" s="151"/>
      <c r="OI352" s="151"/>
      <c r="OJ352" s="151"/>
      <c r="OK352" s="151"/>
      <c r="OL352" s="151"/>
      <c r="OM352" s="151"/>
      <c r="ON352" s="151"/>
      <c r="OO352" s="151"/>
      <c r="OP352" s="151"/>
      <c r="OQ352" s="151"/>
      <c r="OR352" s="151"/>
      <c r="OS352" s="151"/>
      <c r="OT352" s="151"/>
      <c r="OU352" s="151"/>
      <c r="OV352" s="151"/>
      <c r="OW352" s="151"/>
      <c r="OX352" s="151"/>
      <c r="OY352" s="151"/>
      <c r="OZ352" s="151"/>
      <c r="PA352" s="151"/>
      <c r="PB352" s="151"/>
      <c r="PC352" s="151"/>
      <c r="PD352" s="151"/>
      <c r="PE352" s="151"/>
      <c r="PF352" s="151"/>
      <c r="PG352" s="151"/>
      <c r="PH352" s="151"/>
      <c r="PI352" s="151"/>
      <c r="PJ352" s="151"/>
      <c r="PK352" s="151"/>
      <c r="PL352" s="151"/>
      <c r="PM352" s="151"/>
      <c r="PN352" s="151"/>
      <c r="PO352" s="151"/>
      <c r="PP352" s="151"/>
      <c r="PQ352" s="151"/>
      <c r="PR352" s="151"/>
      <c r="PS352" s="151"/>
      <c r="PT352" s="151"/>
      <c r="PU352" s="151"/>
      <c r="PV352" s="151"/>
      <c r="PW352" s="151"/>
      <c r="PX352" s="151"/>
      <c r="PY352" s="151"/>
      <c r="PZ352" s="151"/>
      <c r="QA352" s="151"/>
    </row>
    <row r="353" spans="1:443" x14ac:dyDescent="0.25">
      <c r="B353" s="196"/>
      <c r="C353" s="196"/>
      <c r="D353" s="196"/>
      <c r="E353" s="196"/>
      <c r="F353" s="109"/>
    </row>
    <row r="354" spans="1:443" x14ac:dyDescent="0.25">
      <c r="B354" s="131"/>
      <c r="C354" s="7" t="s">
        <v>153</v>
      </c>
      <c r="D354" s="144" t="s">
        <v>163</v>
      </c>
      <c r="E354" s="6" t="str">
        <f>IF(D354="", "Yes or No selection required", IF(AND(D344&lt;&gt;"Yes", D354="Yes"), "Additional providers need to be filled in sequentially. Enter provider details in above section.", ""))</f>
        <v/>
      </c>
      <c r="F354" s="109">
        <f t="shared" ref="F354" si="35">IF(E354="", 0, 1)</f>
        <v>0</v>
      </c>
    </row>
    <row r="355" spans="1:443" x14ac:dyDescent="0.25">
      <c r="B355" s="131"/>
      <c r="C355" s="132" t="s">
        <v>154</v>
      </c>
      <c r="D355" s="56"/>
      <c r="E355" s="105" t="str">
        <f>IF(AND(D354="No", D355=""), "", IF(D355="", "Select provider from list", IF(D354="No", "Delete value or change 'Is another domestic provider' response to 'Yes'", IF(D355="PROVIDER NOT LISTED", "", IF(COUNTIF(D356:D566, D355)+COUNTIF(D175:D354, D355)&gt;0, "Duplicate provider entry detected. Delete duplicate domestic provider", "")))))</f>
        <v/>
      </c>
      <c r="F355" s="109">
        <f>IF(F354=1, 0, IF(E355="", 0, 1))</f>
        <v>0</v>
      </c>
    </row>
    <row r="356" spans="1:443" x14ac:dyDescent="0.25">
      <c r="B356" s="131"/>
      <c r="C356" s="132" t="s">
        <v>156</v>
      </c>
      <c r="D356" s="59"/>
      <c r="E356" s="105" t="str">
        <f>IF(AND(D354="No", D356=""), "",
    IF(D356="",
        IF(D355="PROVIDER NOT LISTED", "Manually enter provider name",
            IF(D355="", "Select provider from list", "")),
        IF(D354="No", "Delete value or change 'Is another domestic provider' response to 'Yes'",
            IF(AND(D355&lt;&gt;"PROVIDER NOT LISTED", D356&lt;&gt;""), "Delete value or choose PROVIDER NOT LISTED above",
                IF(D356="PROVIDER NOT LISTED", "",
                    IF(COUNTIF(D175:D566, D356)-1&gt;0, "Duplicate provider entry detected. Delete duplicate domestic provider", ""))))))</f>
        <v/>
      </c>
      <c r="F356" s="109">
        <f>IF(F354=1, 0, IF(E356="", 0, 1))</f>
        <v>0</v>
      </c>
    </row>
    <row r="357" spans="1:443" x14ac:dyDescent="0.25">
      <c r="B357" s="131"/>
      <c r="C357" s="132" t="s">
        <v>144</v>
      </c>
      <c r="D357" s="56"/>
      <c r="E357" s="105" t="str">
        <f>IF(D354="No",IF(D357&lt;&gt;"","Delete value or change 'Is another domestic provider' response to 'Yes'",""),IF(D357="","No value entered",IF(NOT(ISNUMBER(D357)),"Value must be a number",IF(D357&lt;0,"Value cannot be negative",IF(D357&lt;&gt;ROUND(D357,0),"Value must be rounded to the whole dollar","")))))</f>
        <v/>
      </c>
      <c r="F357" s="109">
        <f>IF(F354=1, 0, IF(E357="", 0, 1))</f>
        <v>0</v>
      </c>
    </row>
    <row r="358" spans="1:443" x14ac:dyDescent="0.25">
      <c r="B358" s="131"/>
      <c r="C358" s="133" t="s">
        <v>157</v>
      </c>
      <c r="D358" s="134"/>
      <c r="E358" s="105"/>
      <c r="F358" s="109">
        <f>IF(F354=1, 0, IF(E358="", 0, 1))</f>
        <v>0</v>
      </c>
    </row>
    <row r="359" spans="1:443" x14ac:dyDescent="0.25">
      <c r="B359" s="131"/>
      <c r="C359" s="132" t="s">
        <v>158</v>
      </c>
      <c r="D359" s="56"/>
      <c r="E359" s="105" t="str">
        <f>IF(AND(D359&lt;&gt;"",$D$140="No"),"Entity did not participate in Panel. Please delete value or contact OLSC for assistance",IF(D354="No",IF(D359&lt;&gt;"","Delete value or change 'Is another domestic provider' response to 'Yes'",""),IF(D359="",IF($D$140="Yes","No value entered",""),IF(NOT(ISNUMBER(D359)),"Value must be a number",IF(D359&lt;0,"Value cannot be negative",IF(D359&lt;&gt;ROUND(D359,0),"Value must be rounded to the whole dollar",""))))))</f>
        <v/>
      </c>
      <c r="F359" s="109">
        <f>IF(F354=1, 0, IF(E359="", 0, 1))</f>
        <v>0</v>
      </c>
    </row>
    <row r="360" spans="1:443" x14ac:dyDescent="0.25">
      <c r="B360" s="131"/>
      <c r="C360" s="132" t="s">
        <v>159</v>
      </c>
      <c r="D360" s="56"/>
      <c r="E360" s="105" t="str">
        <f>IF(AND(D360&lt;&gt;"",$D$140="No"),"Entity did not participate in Panel. Please delete value or contact OLSC for assistance",IF(D354="No",IF(D360&lt;&gt;"","Delete value or change 'Is another domestic provider' response to 'Yes'",""),IF(D360="",IF($D$140="Yes","No value entered",""),IF(NOT(ISNUMBER(D360)),"Value must be a number",IF(D360&lt;0,"Value cannot be negative",IF(D360&lt;&gt;ROUND(D360,0),"Value must be rounded to the whole dollar",""))))))</f>
        <v/>
      </c>
      <c r="F360" s="109">
        <f>IF(F354=1, 0, IF(E360="", 0, 1))</f>
        <v>0</v>
      </c>
    </row>
    <row r="361" spans="1:443" x14ac:dyDescent="0.25">
      <c r="B361" s="131"/>
      <c r="C361" s="203"/>
      <c r="D361" s="203"/>
      <c r="E361" s="203"/>
      <c r="F361" s="109">
        <f>IF(E361="", 0, 1)</f>
        <v>0</v>
      </c>
    </row>
    <row r="362" spans="1:443" s="154" customFormat="1" x14ac:dyDescent="0.3">
      <c r="A362" s="151"/>
      <c r="B362" s="152"/>
      <c r="C362" s="198" t="s">
        <v>160</v>
      </c>
      <c r="D362" s="198"/>
      <c r="E362" s="198"/>
      <c r="F362" s="153">
        <f t="shared" ref="F362" si="36">IF(E362="", 0, 1)</f>
        <v>0</v>
      </c>
      <c r="G362" s="151"/>
      <c r="H362" s="151"/>
      <c r="I362" s="151"/>
      <c r="J362" s="151"/>
      <c r="K362" s="151"/>
      <c r="L362" s="151"/>
      <c r="M362" s="151"/>
      <c r="N362" s="151"/>
      <c r="O362" s="151"/>
      <c r="P362" s="151"/>
      <c r="Q362" s="151"/>
      <c r="R362" s="151"/>
      <c r="S362" s="151"/>
      <c r="T362" s="151"/>
      <c r="U362" s="151"/>
      <c r="V362" s="151"/>
      <c r="W362" s="151"/>
      <c r="X362" s="151"/>
      <c r="Y362" s="151"/>
      <c r="Z362" s="151"/>
      <c r="AA362" s="151"/>
      <c r="AB362" s="151"/>
      <c r="AC362" s="151"/>
      <c r="AD362" s="151"/>
      <c r="AE362" s="151"/>
      <c r="AF362" s="151"/>
      <c r="AG362" s="151"/>
      <c r="AH362" s="151"/>
      <c r="AI362" s="151"/>
      <c r="AJ362" s="151"/>
      <c r="AK362" s="151"/>
      <c r="AL362" s="151"/>
      <c r="AM362" s="151"/>
      <c r="AN362" s="151"/>
      <c r="AO362" s="151"/>
      <c r="AP362" s="151"/>
      <c r="AQ362" s="151"/>
      <c r="AR362" s="151"/>
      <c r="AS362" s="151"/>
      <c r="AT362" s="151"/>
      <c r="AU362" s="151"/>
      <c r="AV362" s="151"/>
      <c r="AW362" s="151"/>
      <c r="AX362" s="151"/>
      <c r="AY362" s="151"/>
      <c r="AZ362" s="151"/>
      <c r="BA362" s="151"/>
      <c r="BB362" s="151"/>
      <c r="BC362" s="151"/>
      <c r="BD362" s="151"/>
      <c r="BE362" s="151"/>
      <c r="BF362" s="151"/>
      <c r="BG362" s="151"/>
      <c r="BH362" s="151"/>
      <c r="BI362" s="151"/>
      <c r="BJ362" s="151"/>
      <c r="BK362" s="151"/>
      <c r="BL362" s="151"/>
      <c r="BM362" s="151"/>
      <c r="BN362" s="151"/>
      <c r="BO362" s="151"/>
      <c r="BP362" s="151"/>
      <c r="BQ362" s="151"/>
      <c r="BR362" s="151"/>
      <c r="BS362" s="151"/>
      <c r="BT362" s="151"/>
      <c r="BU362" s="151"/>
      <c r="BV362" s="151"/>
      <c r="BW362" s="151"/>
      <c r="BX362" s="151"/>
      <c r="BY362" s="151"/>
      <c r="BZ362" s="151"/>
      <c r="CA362" s="151"/>
      <c r="CB362" s="151"/>
      <c r="CC362" s="151"/>
      <c r="CD362" s="151"/>
      <c r="CE362" s="151"/>
      <c r="CF362" s="151"/>
      <c r="CG362" s="151"/>
      <c r="CH362" s="151"/>
      <c r="CI362" s="151"/>
      <c r="CJ362" s="151"/>
      <c r="CK362" s="151"/>
      <c r="CL362" s="151"/>
      <c r="CM362" s="151"/>
      <c r="CN362" s="151"/>
      <c r="CO362" s="151"/>
      <c r="CP362" s="151"/>
      <c r="CQ362" s="151"/>
      <c r="CR362" s="151"/>
      <c r="CS362" s="151"/>
      <c r="CT362" s="151"/>
      <c r="CU362" s="151"/>
      <c r="CV362" s="151"/>
      <c r="CW362" s="151"/>
      <c r="CX362" s="151"/>
      <c r="CY362" s="151"/>
      <c r="CZ362" s="151"/>
      <c r="DA362" s="151"/>
      <c r="DB362" s="151"/>
      <c r="DC362" s="151"/>
      <c r="DD362" s="151"/>
      <c r="DE362" s="151"/>
      <c r="DF362" s="151"/>
      <c r="DG362" s="151"/>
      <c r="DH362" s="151"/>
      <c r="DI362" s="151"/>
      <c r="DJ362" s="151"/>
      <c r="DK362" s="151"/>
      <c r="DL362" s="151"/>
      <c r="DM362" s="151"/>
      <c r="DN362" s="151"/>
      <c r="DO362" s="151"/>
      <c r="DP362" s="151"/>
      <c r="DQ362" s="151"/>
      <c r="DR362" s="151"/>
      <c r="DS362" s="151"/>
      <c r="DT362" s="151"/>
      <c r="DU362" s="151"/>
      <c r="DV362" s="151"/>
      <c r="DW362" s="151"/>
      <c r="DX362" s="151"/>
      <c r="DY362" s="151"/>
      <c r="DZ362" s="151"/>
      <c r="EA362" s="151"/>
      <c r="EB362" s="151"/>
      <c r="EC362" s="151"/>
      <c r="ED362" s="151"/>
      <c r="EE362" s="151"/>
      <c r="EF362" s="151"/>
      <c r="EG362" s="151"/>
      <c r="EH362" s="151"/>
      <c r="EI362" s="151"/>
      <c r="EJ362" s="151"/>
      <c r="EK362" s="151"/>
      <c r="EL362" s="151"/>
      <c r="EM362" s="151"/>
      <c r="EN362" s="151"/>
      <c r="EO362" s="151"/>
      <c r="EP362" s="151"/>
      <c r="EQ362" s="151"/>
      <c r="ER362" s="151"/>
      <c r="ES362" s="151"/>
      <c r="ET362" s="151"/>
      <c r="EU362" s="151"/>
      <c r="EV362" s="151"/>
      <c r="EW362" s="151"/>
      <c r="EX362" s="151"/>
      <c r="EY362" s="151"/>
      <c r="EZ362" s="151"/>
      <c r="FA362" s="151"/>
      <c r="FB362" s="151"/>
      <c r="FC362" s="151"/>
      <c r="FD362" s="151"/>
      <c r="FE362" s="151"/>
      <c r="FF362" s="151"/>
      <c r="FG362" s="151"/>
      <c r="FH362" s="151"/>
      <c r="FI362" s="151"/>
      <c r="FJ362" s="151"/>
      <c r="FK362" s="151"/>
      <c r="FL362" s="151"/>
      <c r="FM362" s="151"/>
      <c r="FN362" s="151"/>
      <c r="FO362" s="151"/>
      <c r="FP362" s="151"/>
      <c r="FQ362" s="151"/>
      <c r="FR362" s="151"/>
      <c r="FS362" s="151"/>
      <c r="FT362" s="151"/>
      <c r="FU362" s="151"/>
      <c r="FV362" s="151"/>
      <c r="FW362" s="151"/>
      <c r="FX362" s="151"/>
      <c r="FY362" s="151"/>
      <c r="FZ362" s="151"/>
      <c r="GA362" s="151"/>
      <c r="GB362" s="151"/>
      <c r="GC362" s="151"/>
      <c r="GD362" s="151"/>
      <c r="GE362" s="151"/>
      <c r="GF362" s="151"/>
      <c r="GG362" s="151"/>
      <c r="GH362" s="151"/>
      <c r="GI362" s="151"/>
      <c r="GJ362" s="151"/>
      <c r="GK362" s="151"/>
      <c r="GL362" s="151"/>
      <c r="GM362" s="151"/>
      <c r="GN362" s="151"/>
      <c r="GO362" s="151"/>
      <c r="GP362" s="151"/>
      <c r="GQ362" s="151"/>
      <c r="GR362" s="151"/>
      <c r="GS362" s="151"/>
      <c r="GT362" s="151"/>
      <c r="GU362" s="151"/>
      <c r="GV362" s="151"/>
      <c r="GW362" s="151"/>
      <c r="GX362" s="151"/>
      <c r="GY362" s="151"/>
      <c r="GZ362" s="151"/>
      <c r="HA362" s="151"/>
      <c r="HB362" s="151"/>
      <c r="HC362" s="151"/>
      <c r="HD362" s="151"/>
      <c r="HE362" s="151"/>
      <c r="HF362" s="151"/>
      <c r="HG362" s="151"/>
      <c r="HH362" s="151"/>
      <c r="HI362" s="151"/>
      <c r="HJ362" s="151"/>
      <c r="HK362" s="151"/>
      <c r="HL362" s="151"/>
      <c r="HM362" s="151"/>
      <c r="HN362" s="151"/>
      <c r="HO362" s="151"/>
      <c r="HP362" s="151"/>
      <c r="HQ362" s="151"/>
      <c r="HR362" s="151"/>
      <c r="HS362" s="151"/>
      <c r="HT362" s="151"/>
      <c r="HU362" s="151"/>
      <c r="HV362" s="151"/>
      <c r="HW362" s="151"/>
      <c r="HX362" s="151"/>
      <c r="HY362" s="151"/>
      <c r="HZ362" s="151"/>
      <c r="IA362" s="151"/>
      <c r="IB362" s="151"/>
      <c r="IC362" s="151"/>
      <c r="ID362" s="151"/>
      <c r="IE362" s="151"/>
      <c r="IF362" s="151"/>
      <c r="IG362" s="151"/>
      <c r="IH362" s="151"/>
      <c r="II362" s="151"/>
      <c r="IJ362" s="151"/>
      <c r="IK362" s="151"/>
      <c r="IL362" s="151"/>
      <c r="IM362" s="151"/>
      <c r="IN362" s="151"/>
      <c r="IO362" s="151"/>
      <c r="IP362" s="151"/>
      <c r="IQ362" s="151"/>
      <c r="IR362" s="151"/>
      <c r="IS362" s="151"/>
      <c r="IT362" s="151"/>
      <c r="IU362" s="151"/>
      <c r="IV362" s="151"/>
      <c r="IW362" s="151"/>
      <c r="IX362" s="151"/>
      <c r="IY362" s="151"/>
      <c r="IZ362" s="151"/>
      <c r="JA362" s="151"/>
      <c r="JB362" s="151"/>
      <c r="JC362" s="151"/>
      <c r="JD362" s="151"/>
      <c r="JE362" s="151"/>
      <c r="JF362" s="151"/>
      <c r="JG362" s="151"/>
      <c r="JH362" s="151"/>
      <c r="JI362" s="151"/>
      <c r="JJ362" s="151"/>
      <c r="JK362" s="151"/>
      <c r="JL362" s="151"/>
      <c r="JM362" s="151"/>
      <c r="JN362" s="151"/>
      <c r="JO362" s="151"/>
      <c r="JP362" s="151"/>
      <c r="JQ362" s="151"/>
      <c r="JR362" s="151"/>
      <c r="JS362" s="151"/>
      <c r="JT362" s="151"/>
      <c r="JU362" s="151"/>
      <c r="JV362" s="151"/>
      <c r="JW362" s="151"/>
      <c r="JX362" s="151"/>
      <c r="JY362" s="151"/>
      <c r="JZ362" s="151"/>
      <c r="KA362" s="151"/>
      <c r="KB362" s="151"/>
      <c r="KC362" s="151"/>
      <c r="KD362" s="151"/>
      <c r="KE362" s="151"/>
      <c r="KF362" s="151"/>
      <c r="KG362" s="151"/>
      <c r="KH362" s="151"/>
      <c r="KI362" s="151"/>
      <c r="KJ362" s="151"/>
      <c r="KK362" s="151"/>
      <c r="KL362" s="151"/>
      <c r="KM362" s="151"/>
      <c r="KN362" s="151"/>
      <c r="KO362" s="151"/>
      <c r="KP362" s="151"/>
      <c r="KQ362" s="151"/>
      <c r="KR362" s="151"/>
      <c r="KS362" s="151"/>
      <c r="KT362" s="151"/>
      <c r="KU362" s="151"/>
      <c r="KV362" s="151"/>
      <c r="KW362" s="151"/>
      <c r="KX362" s="151"/>
      <c r="KY362" s="151"/>
      <c r="KZ362" s="151"/>
      <c r="LA362" s="151"/>
      <c r="LB362" s="151"/>
      <c r="LC362" s="151"/>
      <c r="LD362" s="151"/>
      <c r="LE362" s="151"/>
      <c r="LF362" s="151"/>
      <c r="LG362" s="151"/>
      <c r="LH362" s="151"/>
      <c r="LI362" s="151"/>
      <c r="LJ362" s="151"/>
      <c r="LK362" s="151"/>
      <c r="LL362" s="151"/>
      <c r="LM362" s="151"/>
      <c r="LN362" s="151"/>
      <c r="LO362" s="151"/>
      <c r="LP362" s="151"/>
      <c r="LQ362" s="151"/>
      <c r="LR362" s="151"/>
      <c r="LS362" s="151"/>
      <c r="LT362" s="151"/>
      <c r="LU362" s="151"/>
      <c r="LV362" s="151"/>
      <c r="LW362" s="151"/>
      <c r="LX362" s="151"/>
      <c r="LY362" s="151"/>
      <c r="LZ362" s="151"/>
      <c r="MA362" s="151"/>
      <c r="MB362" s="151"/>
      <c r="MC362" s="151"/>
      <c r="MD362" s="151"/>
      <c r="ME362" s="151"/>
      <c r="MF362" s="151"/>
      <c r="MG362" s="151"/>
      <c r="MH362" s="151"/>
      <c r="MI362" s="151"/>
      <c r="MJ362" s="151"/>
      <c r="MK362" s="151"/>
      <c r="ML362" s="151"/>
      <c r="MM362" s="151"/>
      <c r="MN362" s="151"/>
      <c r="MO362" s="151"/>
      <c r="MP362" s="151"/>
      <c r="MQ362" s="151"/>
      <c r="MR362" s="151"/>
      <c r="MS362" s="151"/>
      <c r="MT362" s="151"/>
      <c r="MU362" s="151"/>
      <c r="MV362" s="151"/>
      <c r="MW362" s="151"/>
      <c r="MX362" s="151"/>
      <c r="MY362" s="151"/>
      <c r="MZ362" s="151"/>
      <c r="NA362" s="151"/>
      <c r="NB362" s="151"/>
      <c r="NC362" s="151"/>
      <c r="ND362" s="151"/>
      <c r="NE362" s="151"/>
      <c r="NF362" s="151"/>
      <c r="NG362" s="151"/>
      <c r="NH362" s="151"/>
      <c r="NI362" s="151"/>
      <c r="NJ362" s="151"/>
      <c r="NK362" s="151"/>
      <c r="NL362" s="151"/>
      <c r="NM362" s="151"/>
      <c r="NN362" s="151"/>
      <c r="NO362" s="151"/>
      <c r="NP362" s="151"/>
      <c r="NQ362" s="151"/>
      <c r="NR362" s="151"/>
      <c r="NS362" s="151"/>
      <c r="NT362" s="151"/>
      <c r="NU362" s="151"/>
      <c r="NV362" s="151"/>
      <c r="NW362" s="151"/>
      <c r="NX362" s="151"/>
      <c r="NY362" s="151"/>
      <c r="NZ362" s="151"/>
      <c r="OA362" s="151"/>
      <c r="OB362" s="151"/>
      <c r="OC362" s="151"/>
      <c r="OD362" s="151"/>
      <c r="OE362" s="151"/>
      <c r="OF362" s="151"/>
      <c r="OG362" s="151"/>
      <c r="OH362" s="151"/>
      <c r="OI362" s="151"/>
      <c r="OJ362" s="151"/>
      <c r="OK362" s="151"/>
      <c r="OL362" s="151"/>
      <c r="OM362" s="151"/>
      <c r="ON362" s="151"/>
      <c r="OO362" s="151"/>
      <c r="OP362" s="151"/>
      <c r="OQ362" s="151"/>
      <c r="OR362" s="151"/>
      <c r="OS362" s="151"/>
      <c r="OT362" s="151"/>
      <c r="OU362" s="151"/>
      <c r="OV362" s="151"/>
      <c r="OW362" s="151"/>
      <c r="OX362" s="151"/>
      <c r="OY362" s="151"/>
      <c r="OZ362" s="151"/>
      <c r="PA362" s="151"/>
      <c r="PB362" s="151"/>
      <c r="PC362" s="151"/>
      <c r="PD362" s="151"/>
      <c r="PE362" s="151"/>
      <c r="PF362" s="151"/>
      <c r="PG362" s="151"/>
      <c r="PH362" s="151"/>
      <c r="PI362" s="151"/>
      <c r="PJ362" s="151"/>
      <c r="PK362" s="151"/>
      <c r="PL362" s="151"/>
      <c r="PM362" s="151"/>
      <c r="PN362" s="151"/>
      <c r="PO362" s="151"/>
      <c r="PP362" s="151"/>
      <c r="PQ362" s="151"/>
      <c r="PR362" s="151"/>
      <c r="PS362" s="151"/>
      <c r="PT362" s="151"/>
      <c r="PU362" s="151"/>
      <c r="PV362" s="151"/>
      <c r="PW362" s="151"/>
      <c r="PX362" s="151"/>
      <c r="PY362" s="151"/>
      <c r="PZ362" s="151"/>
      <c r="QA362" s="151"/>
    </row>
    <row r="363" spans="1:443" x14ac:dyDescent="0.25">
      <c r="B363" s="196"/>
      <c r="C363" s="196"/>
      <c r="D363" s="196"/>
      <c r="E363" s="196"/>
      <c r="F363" s="109"/>
    </row>
    <row r="364" spans="1:443" x14ac:dyDescent="0.25">
      <c r="B364" s="131"/>
      <c r="C364" s="7" t="s">
        <v>153</v>
      </c>
      <c r="D364" s="144" t="s">
        <v>163</v>
      </c>
      <c r="E364" s="6" t="str">
        <f>IF(D364="", "Yes or No selection required", IF(AND(D354&lt;&gt;"Yes", D364="Yes"), "Additional providers need to be filled in sequentially. Enter provider details in above section.", ""))</f>
        <v/>
      </c>
      <c r="F364" s="109">
        <f t="shared" ref="F364" si="37">IF(E364="", 0, 1)</f>
        <v>0</v>
      </c>
    </row>
    <row r="365" spans="1:443" x14ac:dyDescent="0.25">
      <c r="B365" s="131"/>
      <c r="C365" s="132" t="s">
        <v>154</v>
      </c>
      <c r="D365" s="56"/>
      <c r="E365" s="105" t="str">
        <f>IF(AND(D364="No", D365=""), "", IF(D365="", "Select provider from list", IF(D364="No", "Delete value or change 'Is another domestic provider' response to 'Yes'", IF(D365="PROVIDER NOT LISTED", "", IF(COUNTIF(D366:D566, D365)+COUNTIF(D175:D364, D365)&gt;0, "Duplicate provider entry detected. Delete duplicate domestic provider", "")))))</f>
        <v/>
      </c>
      <c r="F365" s="109">
        <f>IF(F364=1, 0, IF(E365="", 0, 1))</f>
        <v>0</v>
      </c>
    </row>
    <row r="366" spans="1:443" x14ac:dyDescent="0.25">
      <c r="B366" s="131"/>
      <c r="C366" s="132" t="s">
        <v>156</v>
      </c>
      <c r="D366" s="59"/>
      <c r="E366" s="105" t="str">
        <f>IF(AND(D364="No", D366=""), "",
    IF(D366="",
        IF(D365="PROVIDER NOT LISTED", "Manually enter provider name",
            IF(D365="", "Select provider from list", "")),
        IF(D364="No", "Delete value or change 'Is another domestic provider' response to 'Yes'",
            IF(AND(D365&lt;&gt;"PROVIDER NOT LISTED", D366&lt;&gt;""), "Delete value or choose PROVIDER NOT LISTED above",
                IF(D366="PROVIDER NOT LISTED", "",
                    IF(COUNTIF(D175:D566, D366)-1&gt;0, "Duplicate provider entry detected. Delete duplicate domestic provider", ""))))))</f>
        <v/>
      </c>
      <c r="F366" s="109">
        <f>IF(F364=1, 0, IF(E366="", 0, 1))</f>
        <v>0</v>
      </c>
    </row>
    <row r="367" spans="1:443" x14ac:dyDescent="0.25">
      <c r="B367" s="131"/>
      <c r="C367" s="132" t="s">
        <v>144</v>
      </c>
      <c r="D367" s="56"/>
      <c r="E367" s="105" t="str">
        <f>IF(D364="No",IF(D367&lt;&gt;"","Delete value or change 'Is another domestic provider' response to 'Yes'",""),IF(D367="","No value entered",IF(NOT(ISNUMBER(D367)),"Value must be a number",IF(D367&lt;0,"Value cannot be negative",IF(D367&lt;&gt;ROUND(D367,0),"Value must be rounded to the whole dollar","")))))</f>
        <v/>
      </c>
      <c r="F367" s="109">
        <f>IF(F364=1, 0, IF(E367="", 0, 1))</f>
        <v>0</v>
      </c>
    </row>
    <row r="368" spans="1:443" x14ac:dyDescent="0.25">
      <c r="B368" s="131"/>
      <c r="C368" s="133" t="s">
        <v>157</v>
      </c>
      <c r="D368" s="134"/>
      <c r="E368" s="105"/>
      <c r="F368" s="109">
        <f>IF(F364=1, 0, IF(E368="", 0, 1))</f>
        <v>0</v>
      </c>
    </row>
    <row r="369" spans="1:443" x14ac:dyDescent="0.25">
      <c r="B369" s="131"/>
      <c r="C369" s="132" t="s">
        <v>158</v>
      </c>
      <c r="D369" s="56"/>
      <c r="E369" s="105" t="str">
        <f>IF(AND(D369&lt;&gt;"",$D$140="No"),"Entity did not participate in Panel. Please delete value or contact OLSC for assistance",IF(D364="No",IF(D369&lt;&gt;"","Delete value or change 'Is another domestic provider' response to 'Yes'",""),IF(D369="",IF($D$140="Yes","No value entered",""),IF(NOT(ISNUMBER(D369)),"Value must be a number",IF(D369&lt;0,"Value cannot be negative",IF(D369&lt;&gt;ROUND(D369,0),"Value must be rounded to the whole dollar",""))))))</f>
        <v/>
      </c>
      <c r="F369" s="109">
        <f>IF(F364=1, 0, IF(E369="", 0, 1))</f>
        <v>0</v>
      </c>
    </row>
    <row r="370" spans="1:443" x14ac:dyDescent="0.25">
      <c r="B370" s="131"/>
      <c r="C370" s="132" t="s">
        <v>159</v>
      </c>
      <c r="D370" s="56"/>
      <c r="E370" s="105" t="str">
        <f>IF(AND(D370&lt;&gt;"",$D$140="No"),"Entity did not participate in Panel. Please delete value or contact OLSC for assistance",IF(D364="No",IF(D370&lt;&gt;"","Delete value or change 'Is another domestic provider' response to 'Yes'",""),IF(D370="",IF($D$140="Yes","No value entered",""),IF(NOT(ISNUMBER(D370)),"Value must be a number",IF(D370&lt;0,"Value cannot be negative",IF(D370&lt;&gt;ROUND(D370,0),"Value must be rounded to the whole dollar",""))))))</f>
        <v/>
      </c>
      <c r="F370" s="109">
        <f>IF(F364=1, 0, IF(E370="", 0, 1))</f>
        <v>0</v>
      </c>
    </row>
    <row r="371" spans="1:443" x14ac:dyDescent="0.25">
      <c r="B371" s="131"/>
      <c r="C371" s="203"/>
      <c r="D371" s="203"/>
      <c r="E371" s="203"/>
      <c r="F371" s="109">
        <f>IF(E371="", 0, 1)</f>
        <v>0</v>
      </c>
    </row>
    <row r="372" spans="1:443" s="154" customFormat="1" x14ac:dyDescent="0.3">
      <c r="A372" s="151"/>
      <c r="B372" s="152"/>
      <c r="C372" s="198" t="s">
        <v>160</v>
      </c>
      <c r="D372" s="198"/>
      <c r="E372" s="198"/>
      <c r="F372" s="153">
        <f t="shared" ref="F372" si="38">IF(E372="", 0, 1)</f>
        <v>0</v>
      </c>
      <c r="G372" s="151"/>
      <c r="H372" s="151"/>
      <c r="I372" s="151"/>
      <c r="J372" s="151"/>
      <c r="K372" s="151"/>
      <c r="L372" s="151"/>
      <c r="M372" s="151"/>
      <c r="N372" s="151"/>
      <c r="O372" s="151"/>
      <c r="P372" s="151"/>
      <c r="Q372" s="151"/>
      <c r="R372" s="151"/>
      <c r="S372" s="151"/>
      <c r="T372" s="151"/>
      <c r="U372" s="151"/>
      <c r="V372" s="151"/>
      <c r="W372" s="151"/>
      <c r="X372" s="151"/>
      <c r="Y372" s="151"/>
      <c r="Z372" s="151"/>
      <c r="AA372" s="151"/>
      <c r="AB372" s="151"/>
      <c r="AC372" s="151"/>
      <c r="AD372" s="151"/>
      <c r="AE372" s="151"/>
      <c r="AF372" s="151"/>
      <c r="AG372" s="151"/>
      <c r="AH372" s="151"/>
      <c r="AI372" s="151"/>
      <c r="AJ372" s="151"/>
      <c r="AK372" s="151"/>
      <c r="AL372" s="151"/>
      <c r="AM372" s="151"/>
      <c r="AN372" s="151"/>
      <c r="AO372" s="151"/>
      <c r="AP372" s="151"/>
      <c r="AQ372" s="151"/>
      <c r="AR372" s="151"/>
      <c r="AS372" s="151"/>
      <c r="AT372" s="151"/>
      <c r="AU372" s="151"/>
      <c r="AV372" s="151"/>
      <c r="AW372" s="151"/>
      <c r="AX372" s="151"/>
      <c r="AY372" s="151"/>
      <c r="AZ372" s="151"/>
      <c r="BA372" s="151"/>
      <c r="BB372" s="151"/>
      <c r="BC372" s="151"/>
      <c r="BD372" s="151"/>
      <c r="BE372" s="151"/>
      <c r="BF372" s="151"/>
      <c r="BG372" s="151"/>
      <c r="BH372" s="151"/>
      <c r="BI372" s="151"/>
      <c r="BJ372" s="151"/>
      <c r="BK372" s="151"/>
      <c r="BL372" s="151"/>
      <c r="BM372" s="151"/>
      <c r="BN372" s="151"/>
      <c r="BO372" s="151"/>
      <c r="BP372" s="151"/>
      <c r="BQ372" s="151"/>
      <c r="BR372" s="151"/>
      <c r="BS372" s="151"/>
      <c r="BT372" s="151"/>
      <c r="BU372" s="151"/>
      <c r="BV372" s="151"/>
      <c r="BW372" s="151"/>
      <c r="BX372" s="151"/>
      <c r="BY372" s="151"/>
      <c r="BZ372" s="151"/>
      <c r="CA372" s="151"/>
      <c r="CB372" s="151"/>
      <c r="CC372" s="151"/>
      <c r="CD372" s="151"/>
      <c r="CE372" s="151"/>
      <c r="CF372" s="151"/>
      <c r="CG372" s="151"/>
      <c r="CH372" s="151"/>
      <c r="CI372" s="151"/>
      <c r="CJ372" s="151"/>
      <c r="CK372" s="151"/>
      <c r="CL372" s="151"/>
      <c r="CM372" s="151"/>
      <c r="CN372" s="151"/>
      <c r="CO372" s="151"/>
      <c r="CP372" s="151"/>
      <c r="CQ372" s="151"/>
      <c r="CR372" s="151"/>
      <c r="CS372" s="151"/>
      <c r="CT372" s="151"/>
      <c r="CU372" s="151"/>
      <c r="CV372" s="151"/>
      <c r="CW372" s="151"/>
      <c r="CX372" s="151"/>
      <c r="CY372" s="151"/>
      <c r="CZ372" s="151"/>
      <c r="DA372" s="151"/>
      <c r="DB372" s="151"/>
      <c r="DC372" s="151"/>
      <c r="DD372" s="151"/>
      <c r="DE372" s="151"/>
      <c r="DF372" s="151"/>
      <c r="DG372" s="151"/>
      <c r="DH372" s="151"/>
      <c r="DI372" s="151"/>
      <c r="DJ372" s="151"/>
      <c r="DK372" s="151"/>
      <c r="DL372" s="151"/>
      <c r="DM372" s="151"/>
      <c r="DN372" s="151"/>
      <c r="DO372" s="151"/>
      <c r="DP372" s="151"/>
      <c r="DQ372" s="151"/>
      <c r="DR372" s="151"/>
      <c r="DS372" s="151"/>
      <c r="DT372" s="151"/>
      <c r="DU372" s="151"/>
      <c r="DV372" s="151"/>
      <c r="DW372" s="151"/>
      <c r="DX372" s="151"/>
      <c r="DY372" s="151"/>
      <c r="DZ372" s="151"/>
      <c r="EA372" s="151"/>
      <c r="EB372" s="151"/>
      <c r="EC372" s="151"/>
      <c r="ED372" s="151"/>
      <c r="EE372" s="151"/>
      <c r="EF372" s="151"/>
      <c r="EG372" s="151"/>
      <c r="EH372" s="151"/>
      <c r="EI372" s="151"/>
      <c r="EJ372" s="151"/>
      <c r="EK372" s="151"/>
      <c r="EL372" s="151"/>
      <c r="EM372" s="151"/>
      <c r="EN372" s="151"/>
      <c r="EO372" s="151"/>
      <c r="EP372" s="151"/>
      <c r="EQ372" s="151"/>
      <c r="ER372" s="151"/>
      <c r="ES372" s="151"/>
      <c r="ET372" s="151"/>
      <c r="EU372" s="151"/>
      <c r="EV372" s="151"/>
      <c r="EW372" s="151"/>
      <c r="EX372" s="151"/>
      <c r="EY372" s="151"/>
      <c r="EZ372" s="151"/>
      <c r="FA372" s="151"/>
      <c r="FB372" s="151"/>
      <c r="FC372" s="151"/>
      <c r="FD372" s="151"/>
      <c r="FE372" s="151"/>
      <c r="FF372" s="151"/>
      <c r="FG372" s="151"/>
      <c r="FH372" s="151"/>
      <c r="FI372" s="151"/>
      <c r="FJ372" s="151"/>
      <c r="FK372" s="151"/>
      <c r="FL372" s="151"/>
      <c r="FM372" s="151"/>
      <c r="FN372" s="151"/>
      <c r="FO372" s="151"/>
      <c r="FP372" s="151"/>
      <c r="FQ372" s="151"/>
      <c r="FR372" s="151"/>
      <c r="FS372" s="151"/>
      <c r="FT372" s="151"/>
      <c r="FU372" s="151"/>
      <c r="FV372" s="151"/>
      <c r="FW372" s="151"/>
      <c r="FX372" s="151"/>
      <c r="FY372" s="151"/>
      <c r="FZ372" s="151"/>
      <c r="GA372" s="151"/>
      <c r="GB372" s="151"/>
      <c r="GC372" s="151"/>
      <c r="GD372" s="151"/>
      <c r="GE372" s="151"/>
      <c r="GF372" s="151"/>
      <c r="GG372" s="151"/>
      <c r="GH372" s="151"/>
      <c r="GI372" s="151"/>
      <c r="GJ372" s="151"/>
      <c r="GK372" s="151"/>
      <c r="GL372" s="151"/>
      <c r="GM372" s="151"/>
      <c r="GN372" s="151"/>
      <c r="GO372" s="151"/>
      <c r="GP372" s="151"/>
      <c r="GQ372" s="151"/>
      <c r="GR372" s="151"/>
      <c r="GS372" s="151"/>
      <c r="GT372" s="151"/>
      <c r="GU372" s="151"/>
      <c r="GV372" s="151"/>
      <c r="GW372" s="151"/>
      <c r="GX372" s="151"/>
      <c r="GY372" s="151"/>
      <c r="GZ372" s="151"/>
      <c r="HA372" s="151"/>
      <c r="HB372" s="151"/>
      <c r="HC372" s="151"/>
      <c r="HD372" s="151"/>
      <c r="HE372" s="151"/>
      <c r="HF372" s="151"/>
      <c r="HG372" s="151"/>
      <c r="HH372" s="151"/>
      <c r="HI372" s="151"/>
      <c r="HJ372" s="151"/>
      <c r="HK372" s="151"/>
      <c r="HL372" s="151"/>
      <c r="HM372" s="151"/>
      <c r="HN372" s="151"/>
      <c r="HO372" s="151"/>
      <c r="HP372" s="151"/>
      <c r="HQ372" s="151"/>
      <c r="HR372" s="151"/>
      <c r="HS372" s="151"/>
      <c r="HT372" s="151"/>
      <c r="HU372" s="151"/>
      <c r="HV372" s="151"/>
      <c r="HW372" s="151"/>
      <c r="HX372" s="151"/>
      <c r="HY372" s="151"/>
      <c r="HZ372" s="151"/>
      <c r="IA372" s="151"/>
      <c r="IB372" s="151"/>
      <c r="IC372" s="151"/>
      <c r="ID372" s="151"/>
      <c r="IE372" s="151"/>
      <c r="IF372" s="151"/>
      <c r="IG372" s="151"/>
      <c r="IH372" s="151"/>
      <c r="II372" s="151"/>
      <c r="IJ372" s="151"/>
      <c r="IK372" s="151"/>
      <c r="IL372" s="151"/>
      <c r="IM372" s="151"/>
      <c r="IN372" s="151"/>
      <c r="IO372" s="151"/>
      <c r="IP372" s="151"/>
      <c r="IQ372" s="151"/>
      <c r="IR372" s="151"/>
      <c r="IS372" s="151"/>
      <c r="IT372" s="151"/>
      <c r="IU372" s="151"/>
      <c r="IV372" s="151"/>
      <c r="IW372" s="151"/>
      <c r="IX372" s="151"/>
      <c r="IY372" s="151"/>
      <c r="IZ372" s="151"/>
      <c r="JA372" s="151"/>
      <c r="JB372" s="151"/>
      <c r="JC372" s="151"/>
      <c r="JD372" s="151"/>
      <c r="JE372" s="151"/>
      <c r="JF372" s="151"/>
      <c r="JG372" s="151"/>
      <c r="JH372" s="151"/>
      <c r="JI372" s="151"/>
      <c r="JJ372" s="151"/>
      <c r="JK372" s="151"/>
      <c r="JL372" s="151"/>
      <c r="JM372" s="151"/>
      <c r="JN372" s="151"/>
      <c r="JO372" s="151"/>
      <c r="JP372" s="151"/>
      <c r="JQ372" s="151"/>
      <c r="JR372" s="151"/>
      <c r="JS372" s="151"/>
      <c r="JT372" s="151"/>
      <c r="JU372" s="151"/>
      <c r="JV372" s="151"/>
      <c r="JW372" s="151"/>
      <c r="JX372" s="151"/>
      <c r="JY372" s="151"/>
      <c r="JZ372" s="151"/>
      <c r="KA372" s="151"/>
      <c r="KB372" s="151"/>
      <c r="KC372" s="151"/>
      <c r="KD372" s="151"/>
      <c r="KE372" s="151"/>
      <c r="KF372" s="151"/>
      <c r="KG372" s="151"/>
      <c r="KH372" s="151"/>
      <c r="KI372" s="151"/>
      <c r="KJ372" s="151"/>
      <c r="KK372" s="151"/>
      <c r="KL372" s="151"/>
      <c r="KM372" s="151"/>
      <c r="KN372" s="151"/>
      <c r="KO372" s="151"/>
      <c r="KP372" s="151"/>
      <c r="KQ372" s="151"/>
      <c r="KR372" s="151"/>
      <c r="KS372" s="151"/>
      <c r="KT372" s="151"/>
      <c r="KU372" s="151"/>
      <c r="KV372" s="151"/>
      <c r="KW372" s="151"/>
      <c r="KX372" s="151"/>
      <c r="KY372" s="151"/>
      <c r="KZ372" s="151"/>
      <c r="LA372" s="151"/>
      <c r="LB372" s="151"/>
      <c r="LC372" s="151"/>
      <c r="LD372" s="151"/>
      <c r="LE372" s="151"/>
      <c r="LF372" s="151"/>
      <c r="LG372" s="151"/>
      <c r="LH372" s="151"/>
      <c r="LI372" s="151"/>
      <c r="LJ372" s="151"/>
      <c r="LK372" s="151"/>
      <c r="LL372" s="151"/>
      <c r="LM372" s="151"/>
      <c r="LN372" s="151"/>
      <c r="LO372" s="151"/>
      <c r="LP372" s="151"/>
      <c r="LQ372" s="151"/>
      <c r="LR372" s="151"/>
      <c r="LS372" s="151"/>
      <c r="LT372" s="151"/>
      <c r="LU372" s="151"/>
      <c r="LV372" s="151"/>
      <c r="LW372" s="151"/>
      <c r="LX372" s="151"/>
      <c r="LY372" s="151"/>
      <c r="LZ372" s="151"/>
      <c r="MA372" s="151"/>
      <c r="MB372" s="151"/>
      <c r="MC372" s="151"/>
      <c r="MD372" s="151"/>
      <c r="ME372" s="151"/>
      <c r="MF372" s="151"/>
      <c r="MG372" s="151"/>
      <c r="MH372" s="151"/>
      <c r="MI372" s="151"/>
      <c r="MJ372" s="151"/>
      <c r="MK372" s="151"/>
      <c r="ML372" s="151"/>
      <c r="MM372" s="151"/>
      <c r="MN372" s="151"/>
      <c r="MO372" s="151"/>
      <c r="MP372" s="151"/>
      <c r="MQ372" s="151"/>
      <c r="MR372" s="151"/>
      <c r="MS372" s="151"/>
      <c r="MT372" s="151"/>
      <c r="MU372" s="151"/>
      <c r="MV372" s="151"/>
      <c r="MW372" s="151"/>
      <c r="MX372" s="151"/>
      <c r="MY372" s="151"/>
      <c r="MZ372" s="151"/>
      <c r="NA372" s="151"/>
      <c r="NB372" s="151"/>
      <c r="NC372" s="151"/>
      <c r="ND372" s="151"/>
      <c r="NE372" s="151"/>
      <c r="NF372" s="151"/>
      <c r="NG372" s="151"/>
      <c r="NH372" s="151"/>
      <c r="NI372" s="151"/>
      <c r="NJ372" s="151"/>
      <c r="NK372" s="151"/>
      <c r="NL372" s="151"/>
      <c r="NM372" s="151"/>
      <c r="NN372" s="151"/>
      <c r="NO372" s="151"/>
      <c r="NP372" s="151"/>
      <c r="NQ372" s="151"/>
      <c r="NR372" s="151"/>
      <c r="NS372" s="151"/>
      <c r="NT372" s="151"/>
      <c r="NU372" s="151"/>
      <c r="NV372" s="151"/>
      <c r="NW372" s="151"/>
      <c r="NX372" s="151"/>
      <c r="NY372" s="151"/>
      <c r="NZ372" s="151"/>
      <c r="OA372" s="151"/>
      <c r="OB372" s="151"/>
      <c r="OC372" s="151"/>
      <c r="OD372" s="151"/>
      <c r="OE372" s="151"/>
      <c r="OF372" s="151"/>
      <c r="OG372" s="151"/>
      <c r="OH372" s="151"/>
      <c r="OI372" s="151"/>
      <c r="OJ372" s="151"/>
      <c r="OK372" s="151"/>
      <c r="OL372" s="151"/>
      <c r="OM372" s="151"/>
      <c r="ON372" s="151"/>
      <c r="OO372" s="151"/>
      <c r="OP372" s="151"/>
      <c r="OQ372" s="151"/>
      <c r="OR372" s="151"/>
      <c r="OS372" s="151"/>
      <c r="OT372" s="151"/>
      <c r="OU372" s="151"/>
      <c r="OV372" s="151"/>
      <c r="OW372" s="151"/>
      <c r="OX372" s="151"/>
      <c r="OY372" s="151"/>
      <c r="OZ372" s="151"/>
      <c r="PA372" s="151"/>
      <c r="PB372" s="151"/>
      <c r="PC372" s="151"/>
      <c r="PD372" s="151"/>
      <c r="PE372" s="151"/>
      <c r="PF372" s="151"/>
      <c r="PG372" s="151"/>
      <c r="PH372" s="151"/>
      <c r="PI372" s="151"/>
      <c r="PJ372" s="151"/>
      <c r="PK372" s="151"/>
      <c r="PL372" s="151"/>
      <c r="PM372" s="151"/>
      <c r="PN372" s="151"/>
      <c r="PO372" s="151"/>
      <c r="PP372" s="151"/>
      <c r="PQ372" s="151"/>
      <c r="PR372" s="151"/>
      <c r="PS372" s="151"/>
      <c r="PT372" s="151"/>
      <c r="PU372" s="151"/>
      <c r="PV372" s="151"/>
      <c r="PW372" s="151"/>
      <c r="PX372" s="151"/>
      <c r="PY372" s="151"/>
      <c r="PZ372" s="151"/>
      <c r="QA372" s="151"/>
    </row>
    <row r="373" spans="1:443" x14ac:dyDescent="0.25">
      <c r="B373" s="196"/>
      <c r="C373" s="196"/>
      <c r="D373" s="196"/>
      <c r="E373" s="196"/>
      <c r="F373" s="109"/>
    </row>
    <row r="374" spans="1:443" x14ac:dyDescent="0.25">
      <c r="B374" s="131"/>
      <c r="C374" s="7" t="s">
        <v>153</v>
      </c>
      <c r="D374" s="144" t="s">
        <v>163</v>
      </c>
      <c r="E374" s="6" t="str">
        <f>IF(D374="", "Yes or No selection required", IF(AND(D364&lt;&gt;"Yes", D374="Yes"), "Additional providers need to be filled in sequentially. Enter provider details in above section.", ""))</f>
        <v/>
      </c>
      <c r="F374" s="109">
        <f t="shared" ref="F374" si="39">IF(E374="", 0, 1)</f>
        <v>0</v>
      </c>
    </row>
    <row r="375" spans="1:443" x14ac:dyDescent="0.25">
      <c r="B375" s="131"/>
      <c r="C375" s="132" t="s">
        <v>154</v>
      </c>
      <c r="D375" s="56"/>
      <c r="E375" s="105" t="str">
        <f>IF(AND(D374="No", D375=""), "", IF(D375="", "Select provider from list", IF(D374="No", "Delete value or change 'Is another domestic provider' response to 'Yes'", IF(D375="PROVIDER NOT LISTED", "", IF(COUNTIF(D376:D566, D375)+COUNTIF(D175:D374, D375)&gt;0, "Duplicate provider entry detected. Delete duplicate domestic provider", "")))))</f>
        <v/>
      </c>
      <c r="F375" s="109">
        <f>IF(F374=1, 0, IF(E375="", 0, 1))</f>
        <v>0</v>
      </c>
    </row>
    <row r="376" spans="1:443" x14ac:dyDescent="0.25">
      <c r="B376" s="131"/>
      <c r="C376" s="132" t="s">
        <v>156</v>
      </c>
      <c r="D376" s="59"/>
      <c r="E376" s="105" t="str">
        <f>IF(AND(D374="No", D376=""), "",
    IF(D376="",
        IF(D375="PROVIDER NOT LISTED", "Manually enter provider name",
            IF(D375="", "Select provider from list", "")),
        IF(D374="No", "Delete value or change 'Is another domestic provider' response to 'Yes'",
            IF(AND(D375&lt;&gt;"PROVIDER NOT LISTED", D376&lt;&gt;""), "Delete value or choose PROVIDER NOT LISTED above",
                IF(D376="PROVIDER NOT LISTED", "",
                    IF(COUNTIF(D175:D566, D376)-1&gt;0, "Duplicate provider entry detected. Delete duplicate domestic provider", ""))))))</f>
        <v/>
      </c>
      <c r="F376" s="109">
        <f>IF(F374=1, 0, IF(E376="", 0, 1))</f>
        <v>0</v>
      </c>
    </row>
    <row r="377" spans="1:443" x14ac:dyDescent="0.25">
      <c r="B377" s="131"/>
      <c r="C377" s="132" t="s">
        <v>144</v>
      </c>
      <c r="D377" s="56"/>
      <c r="E377" s="105" t="str">
        <f>IF(D374="No",IF(D377&lt;&gt;"","Delete value or change 'Is another domestic provider' response to 'Yes'",""),IF(D377="","No value entered",IF(NOT(ISNUMBER(D377)),"Value must be a number",IF(D377&lt;0,"Value cannot be negative",IF(D377&lt;&gt;ROUND(D377,0),"Value must be rounded to the whole dollar","")))))</f>
        <v/>
      </c>
      <c r="F377" s="109">
        <f>IF(F374=1, 0, IF(E377="", 0, 1))</f>
        <v>0</v>
      </c>
    </row>
    <row r="378" spans="1:443" x14ac:dyDescent="0.25">
      <c r="B378" s="131"/>
      <c r="C378" s="133" t="s">
        <v>157</v>
      </c>
      <c r="D378" s="134"/>
      <c r="E378" s="105"/>
      <c r="F378" s="109">
        <f>IF(F374=1, 0, IF(E378="", 0, 1))</f>
        <v>0</v>
      </c>
    </row>
    <row r="379" spans="1:443" x14ac:dyDescent="0.25">
      <c r="B379" s="131"/>
      <c r="C379" s="132" t="s">
        <v>158</v>
      </c>
      <c r="D379" s="56"/>
      <c r="E379" s="105" t="str">
        <f>IF(AND(D379&lt;&gt;"",$D$140="No"),"Entity did not participate in Panel. Please delete value or contact OLSC for assistance",IF(D374="No",IF(D379&lt;&gt;"","Delete value or change 'Is another domestic provider' response to 'Yes'",""),IF(D379="",IF($D$140="Yes","No value entered",""),IF(NOT(ISNUMBER(D379)),"Value must be a number",IF(D379&lt;0,"Value cannot be negative",IF(D379&lt;&gt;ROUND(D379,0),"Value must be rounded to the whole dollar",""))))))</f>
        <v/>
      </c>
      <c r="F379" s="109">
        <f>IF(F374=1, 0, IF(E379="", 0, 1))</f>
        <v>0</v>
      </c>
    </row>
    <row r="380" spans="1:443" x14ac:dyDescent="0.25">
      <c r="B380" s="131"/>
      <c r="C380" s="132" t="s">
        <v>159</v>
      </c>
      <c r="D380" s="56"/>
      <c r="E380" s="105" t="str">
        <f>IF(AND(D380&lt;&gt;"",$D$140="No"),"Entity did not participate in Panel. Please delete value or contact OLSC for assistance",IF(D374="No",IF(D380&lt;&gt;"","Delete value or change 'Is another domestic provider' response to 'Yes'",""),IF(D380="",IF($D$140="Yes","No value entered",""),IF(NOT(ISNUMBER(D380)),"Value must be a number",IF(D380&lt;0,"Value cannot be negative",IF(D380&lt;&gt;ROUND(D380,0),"Value must be rounded to the whole dollar",""))))))</f>
        <v/>
      </c>
      <c r="F380" s="109">
        <f>IF(F374=1, 0, IF(E380="", 0, 1))</f>
        <v>0</v>
      </c>
    </row>
    <row r="381" spans="1:443" x14ac:dyDescent="0.25">
      <c r="B381" s="131"/>
      <c r="C381" s="203"/>
      <c r="D381" s="203"/>
      <c r="E381" s="203"/>
      <c r="F381" s="109">
        <f>IF(E381="", 0, 1)</f>
        <v>0</v>
      </c>
    </row>
    <row r="382" spans="1:443" s="154" customFormat="1" x14ac:dyDescent="0.3">
      <c r="A382" s="151"/>
      <c r="B382" s="152"/>
      <c r="C382" s="198" t="s">
        <v>160</v>
      </c>
      <c r="D382" s="198"/>
      <c r="E382" s="198"/>
      <c r="F382" s="153">
        <f t="shared" ref="F382" si="40">IF(E382="", 0, 1)</f>
        <v>0</v>
      </c>
      <c r="G382" s="151"/>
      <c r="H382" s="151"/>
      <c r="I382" s="151"/>
      <c r="J382" s="151"/>
      <c r="K382" s="151"/>
      <c r="L382" s="151"/>
      <c r="M382" s="151"/>
      <c r="N382" s="151"/>
      <c r="O382" s="151"/>
      <c r="P382" s="151"/>
      <c r="Q382" s="151"/>
      <c r="R382" s="151"/>
      <c r="S382" s="151"/>
      <c r="T382" s="151"/>
      <c r="U382" s="151"/>
      <c r="V382" s="151"/>
      <c r="W382" s="151"/>
      <c r="X382" s="151"/>
      <c r="Y382" s="151"/>
      <c r="Z382" s="151"/>
      <c r="AA382" s="151"/>
      <c r="AB382" s="151"/>
      <c r="AC382" s="151"/>
      <c r="AD382" s="151"/>
      <c r="AE382" s="151"/>
      <c r="AF382" s="151"/>
      <c r="AG382" s="151"/>
      <c r="AH382" s="151"/>
      <c r="AI382" s="151"/>
      <c r="AJ382" s="151"/>
      <c r="AK382" s="151"/>
      <c r="AL382" s="151"/>
      <c r="AM382" s="151"/>
      <c r="AN382" s="151"/>
      <c r="AO382" s="151"/>
      <c r="AP382" s="151"/>
      <c r="AQ382" s="151"/>
      <c r="AR382" s="151"/>
      <c r="AS382" s="151"/>
      <c r="AT382" s="151"/>
      <c r="AU382" s="151"/>
      <c r="AV382" s="151"/>
      <c r="AW382" s="151"/>
      <c r="AX382" s="151"/>
      <c r="AY382" s="151"/>
      <c r="AZ382" s="151"/>
      <c r="BA382" s="151"/>
      <c r="BB382" s="151"/>
      <c r="BC382" s="151"/>
      <c r="BD382" s="151"/>
      <c r="BE382" s="151"/>
      <c r="BF382" s="151"/>
      <c r="BG382" s="151"/>
      <c r="BH382" s="151"/>
      <c r="BI382" s="151"/>
      <c r="BJ382" s="151"/>
      <c r="BK382" s="151"/>
      <c r="BL382" s="151"/>
      <c r="BM382" s="151"/>
      <c r="BN382" s="151"/>
      <c r="BO382" s="151"/>
      <c r="BP382" s="151"/>
      <c r="BQ382" s="151"/>
      <c r="BR382" s="151"/>
      <c r="BS382" s="151"/>
      <c r="BT382" s="151"/>
      <c r="BU382" s="151"/>
      <c r="BV382" s="151"/>
      <c r="BW382" s="151"/>
      <c r="BX382" s="151"/>
      <c r="BY382" s="151"/>
      <c r="BZ382" s="151"/>
      <c r="CA382" s="151"/>
      <c r="CB382" s="151"/>
      <c r="CC382" s="151"/>
      <c r="CD382" s="151"/>
      <c r="CE382" s="151"/>
      <c r="CF382" s="151"/>
      <c r="CG382" s="151"/>
      <c r="CH382" s="151"/>
      <c r="CI382" s="151"/>
      <c r="CJ382" s="151"/>
      <c r="CK382" s="151"/>
      <c r="CL382" s="151"/>
      <c r="CM382" s="151"/>
      <c r="CN382" s="151"/>
      <c r="CO382" s="151"/>
      <c r="CP382" s="151"/>
      <c r="CQ382" s="151"/>
      <c r="CR382" s="151"/>
      <c r="CS382" s="151"/>
      <c r="CT382" s="151"/>
      <c r="CU382" s="151"/>
      <c r="CV382" s="151"/>
      <c r="CW382" s="151"/>
      <c r="CX382" s="151"/>
      <c r="CY382" s="151"/>
      <c r="CZ382" s="151"/>
      <c r="DA382" s="151"/>
      <c r="DB382" s="151"/>
      <c r="DC382" s="151"/>
      <c r="DD382" s="151"/>
      <c r="DE382" s="151"/>
      <c r="DF382" s="151"/>
      <c r="DG382" s="151"/>
      <c r="DH382" s="151"/>
      <c r="DI382" s="151"/>
      <c r="DJ382" s="151"/>
      <c r="DK382" s="151"/>
      <c r="DL382" s="151"/>
      <c r="DM382" s="151"/>
      <c r="DN382" s="151"/>
      <c r="DO382" s="151"/>
      <c r="DP382" s="151"/>
      <c r="DQ382" s="151"/>
      <c r="DR382" s="151"/>
      <c r="DS382" s="151"/>
      <c r="DT382" s="151"/>
      <c r="DU382" s="151"/>
      <c r="DV382" s="151"/>
      <c r="DW382" s="151"/>
      <c r="DX382" s="151"/>
      <c r="DY382" s="151"/>
      <c r="DZ382" s="151"/>
      <c r="EA382" s="151"/>
      <c r="EB382" s="151"/>
      <c r="EC382" s="151"/>
      <c r="ED382" s="151"/>
      <c r="EE382" s="151"/>
      <c r="EF382" s="151"/>
      <c r="EG382" s="151"/>
      <c r="EH382" s="151"/>
      <c r="EI382" s="151"/>
      <c r="EJ382" s="151"/>
      <c r="EK382" s="151"/>
      <c r="EL382" s="151"/>
      <c r="EM382" s="151"/>
      <c r="EN382" s="151"/>
      <c r="EO382" s="151"/>
      <c r="EP382" s="151"/>
      <c r="EQ382" s="151"/>
      <c r="ER382" s="151"/>
      <c r="ES382" s="151"/>
      <c r="ET382" s="151"/>
      <c r="EU382" s="151"/>
      <c r="EV382" s="151"/>
      <c r="EW382" s="151"/>
      <c r="EX382" s="151"/>
      <c r="EY382" s="151"/>
      <c r="EZ382" s="151"/>
      <c r="FA382" s="151"/>
      <c r="FB382" s="151"/>
      <c r="FC382" s="151"/>
      <c r="FD382" s="151"/>
      <c r="FE382" s="151"/>
      <c r="FF382" s="151"/>
      <c r="FG382" s="151"/>
      <c r="FH382" s="151"/>
      <c r="FI382" s="151"/>
      <c r="FJ382" s="151"/>
      <c r="FK382" s="151"/>
      <c r="FL382" s="151"/>
      <c r="FM382" s="151"/>
      <c r="FN382" s="151"/>
      <c r="FO382" s="151"/>
      <c r="FP382" s="151"/>
      <c r="FQ382" s="151"/>
      <c r="FR382" s="151"/>
      <c r="FS382" s="151"/>
      <c r="FT382" s="151"/>
      <c r="FU382" s="151"/>
      <c r="FV382" s="151"/>
      <c r="FW382" s="151"/>
      <c r="FX382" s="151"/>
      <c r="FY382" s="151"/>
      <c r="FZ382" s="151"/>
      <c r="GA382" s="151"/>
      <c r="GB382" s="151"/>
      <c r="GC382" s="151"/>
      <c r="GD382" s="151"/>
      <c r="GE382" s="151"/>
      <c r="GF382" s="151"/>
      <c r="GG382" s="151"/>
      <c r="GH382" s="151"/>
      <c r="GI382" s="151"/>
      <c r="GJ382" s="151"/>
      <c r="GK382" s="151"/>
      <c r="GL382" s="151"/>
      <c r="GM382" s="151"/>
      <c r="GN382" s="151"/>
      <c r="GO382" s="151"/>
      <c r="GP382" s="151"/>
      <c r="GQ382" s="151"/>
      <c r="GR382" s="151"/>
      <c r="GS382" s="151"/>
      <c r="GT382" s="151"/>
      <c r="GU382" s="151"/>
      <c r="GV382" s="151"/>
      <c r="GW382" s="151"/>
      <c r="GX382" s="151"/>
      <c r="GY382" s="151"/>
      <c r="GZ382" s="151"/>
      <c r="HA382" s="151"/>
      <c r="HB382" s="151"/>
      <c r="HC382" s="151"/>
      <c r="HD382" s="151"/>
      <c r="HE382" s="151"/>
      <c r="HF382" s="151"/>
      <c r="HG382" s="151"/>
      <c r="HH382" s="151"/>
      <c r="HI382" s="151"/>
      <c r="HJ382" s="151"/>
      <c r="HK382" s="151"/>
      <c r="HL382" s="151"/>
      <c r="HM382" s="151"/>
      <c r="HN382" s="151"/>
      <c r="HO382" s="151"/>
      <c r="HP382" s="151"/>
      <c r="HQ382" s="151"/>
      <c r="HR382" s="151"/>
      <c r="HS382" s="151"/>
      <c r="HT382" s="151"/>
      <c r="HU382" s="151"/>
      <c r="HV382" s="151"/>
      <c r="HW382" s="151"/>
      <c r="HX382" s="151"/>
      <c r="HY382" s="151"/>
      <c r="HZ382" s="151"/>
      <c r="IA382" s="151"/>
      <c r="IB382" s="151"/>
      <c r="IC382" s="151"/>
      <c r="ID382" s="151"/>
      <c r="IE382" s="151"/>
      <c r="IF382" s="151"/>
      <c r="IG382" s="151"/>
      <c r="IH382" s="151"/>
      <c r="II382" s="151"/>
      <c r="IJ382" s="151"/>
      <c r="IK382" s="151"/>
      <c r="IL382" s="151"/>
      <c r="IM382" s="151"/>
      <c r="IN382" s="151"/>
      <c r="IO382" s="151"/>
      <c r="IP382" s="151"/>
      <c r="IQ382" s="151"/>
      <c r="IR382" s="151"/>
      <c r="IS382" s="151"/>
      <c r="IT382" s="151"/>
      <c r="IU382" s="151"/>
      <c r="IV382" s="151"/>
      <c r="IW382" s="151"/>
      <c r="IX382" s="151"/>
      <c r="IY382" s="151"/>
      <c r="IZ382" s="151"/>
      <c r="JA382" s="151"/>
      <c r="JB382" s="151"/>
      <c r="JC382" s="151"/>
      <c r="JD382" s="151"/>
      <c r="JE382" s="151"/>
      <c r="JF382" s="151"/>
      <c r="JG382" s="151"/>
      <c r="JH382" s="151"/>
      <c r="JI382" s="151"/>
      <c r="JJ382" s="151"/>
      <c r="JK382" s="151"/>
      <c r="JL382" s="151"/>
      <c r="JM382" s="151"/>
      <c r="JN382" s="151"/>
      <c r="JO382" s="151"/>
      <c r="JP382" s="151"/>
      <c r="JQ382" s="151"/>
      <c r="JR382" s="151"/>
      <c r="JS382" s="151"/>
      <c r="JT382" s="151"/>
      <c r="JU382" s="151"/>
      <c r="JV382" s="151"/>
      <c r="JW382" s="151"/>
      <c r="JX382" s="151"/>
      <c r="JY382" s="151"/>
      <c r="JZ382" s="151"/>
      <c r="KA382" s="151"/>
      <c r="KB382" s="151"/>
      <c r="KC382" s="151"/>
      <c r="KD382" s="151"/>
      <c r="KE382" s="151"/>
      <c r="KF382" s="151"/>
      <c r="KG382" s="151"/>
      <c r="KH382" s="151"/>
      <c r="KI382" s="151"/>
      <c r="KJ382" s="151"/>
      <c r="KK382" s="151"/>
      <c r="KL382" s="151"/>
      <c r="KM382" s="151"/>
      <c r="KN382" s="151"/>
      <c r="KO382" s="151"/>
      <c r="KP382" s="151"/>
      <c r="KQ382" s="151"/>
      <c r="KR382" s="151"/>
      <c r="KS382" s="151"/>
      <c r="KT382" s="151"/>
      <c r="KU382" s="151"/>
      <c r="KV382" s="151"/>
      <c r="KW382" s="151"/>
      <c r="KX382" s="151"/>
      <c r="KY382" s="151"/>
      <c r="KZ382" s="151"/>
      <c r="LA382" s="151"/>
      <c r="LB382" s="151"/>
      <c r="LC382" s="151"/>
      <c r="LD382" s="151"/>
      <c r="LE382" s="151"/>
      <c r="LF382" s="151"/>
      <c r="LG382" s="151"/>
      <c r="LH382" s="151"/>
      <c r="LI382" s="151"/>
      <c r="LJ382" s="151"/>
      <c r="LK382" s="151"/>
      <c r="LL382" s="151"/>
      <c r="LM382" s="151"/>
      <c r="LN382" s="151"/>
      <c r="LO382" s="151"/>
      <c r="LP382" s="151"/>
      <c r="LQ382" s="151"/>
      <c r="LR382" s="151"/>
      <c r="LS382" s="151"/>
      <c r="LT382" s="151"/>
      <c r="LU382" s="151"/>
      <c r="LV382" s="151"/>
      <c r="LW382" s="151"/>
      <c r="LX382" s="151"/>
      <c r="LY382" s="151"/>
      <c r="LZ382" s="151"/>
      <c r="MA382" s="151"/>
      <c r="MB382" s="151"/>
      <c r="MC382" s="151"/>
      <c r="MD382" s="151"/>
      <c r="ME382" s="151"/>
      <c r="MF382" s="151"/>
      <c r="MG382" s="151"/>
      <c r="MH382" s="151"/>
      <c r="MI382" s="151"/>
      <c r="MJ382" s="151"/>
      <c r="MK382" s="151"/>
      <c r="ML382" s="151"/>
      <c r="MM382" s="151"/>
      <c r="MN382" s="151"/>
      <c r="MO382" s="151"/>
      <c r="MP382" s="151"/>
      <c r="MQ382" s="151"/>
      <c r="MR382" s="151"/>
      <c r="MS382" s="151"/>
      <c r="MT382" s="151"/>
      <c r="MU382" s="151"/>
      <c r="MV382" s="151"/>
      <c r="MW382" s="151"/>
      <c r="MX382" s="151"/>
      <c r="MY382" s="151"/>
      <c r="MZ382" s="151"/>
      <c r="NA382" s="151"/>
      <c r="NB382" s="151"/>
      <c r="NC382" s="151"/>
      <c r="ND382" s="151"/>
      <c r="NE382" s="151"/>
      <c r="NF382" s="151"/>
      <c r="NG382" s="151"/>
      <c r="NH382" s="151"/>
      <c r="NI382" s="151"/>
      <c r="NJ382" s="151"/>
      <c r="NK382" s="151"/>
      <c r="NL382" s="151"/>
      <c r="NM382" s="151"/>
      <c r="NN382" s="151"/>
      <c r="NO382" s="151"/>
      <c r="NP382" s="151"/>
      <c r="NQ382" s="151"/>
      <c r="NR382" s="151"/>
      <c r="NS382" s="151"/>
      <c r="NT382" s="151"/>
      <c r="NU382" s="151"/>
      <c r="NV382" s="151"/>
      <c r="NW382" s="151"/>
      <c r="NX382" s="151"/>
      <c r="NY382" s="151"/>
      <c r="NZ382" s="151"/>
      <c r="OA382" s="151"/>
      <c r="OB382" s="151"/>
      <c r="OC382" s="151"/>
      <c r="OD382" s="151"/>
      <c r="OE382" s="151"/>
      <c r="OF382" s="151"/>
      <c r="OG382" s="151"/>
      <c r="OH382" s="151"/>
      <c r="OI382" s="151"/>
      <c r="OJ382" s="151"/>
      <c r="OK382" s="151"/>
      <c r="OL382" s="151"/>
      <c r="OM382" s="151"/>
      <c r="ON382" s="151"/>
      <c r="OO382" s="151"/>
      <c r="OP382" s="151"/>
      <c r="OQ382" s="151"/>
      <c r="OR382" s="151"/>
      <c r="OS382" s="151"/>
      <c r="OT382" s="151"/>
      <c r="OU382" s="151"/>
      <c r="OV382" s="151"/>
      <c r="OW382" s="151"/>
      <c r="OX382" s="151"/>
      <c r="OY382" s="151"/>
      <c r="OZ382" s="151"/>
      <c r="PA382" s="151"/>
      <c r="PB382" s="151"/>
      <c r="PC382" s="151"/>
      <c r="PD382" s="151"/>
      <c r="PE382" s="151"/>
      <c r="PF382" s="151"/>
      <c r="PG382" s="151"/>
      <c r="PH382" s="151"/>
      <c r="PI382" s="151"/>
      <c r="PJ382" s="151"/>
      <c r="PK382" s="151"/>
      <c r="PL382" s="151"/>
      <c r="PM382" s="151"/>
      <c r="PN382" s="151"/>
      <c r="PO382" s="151"/>
      <c r="PP382" s="151"/>
      <c r="PQ382" s="151"/>
      <c r="PR382" s="151"/>
      <c r="PS382" s="151"/>
      <c r="PT382" s="151"/>
      <c r="PU382" s="151"/>
      <c r="PV382" s="151"/>
      <c r="PW382" s="151"/>
      <c r="PX382" s="151"/>
      <c r="PY382" s="151"/>
      <c r="PZ382" s="151"/>
      <c r="QA382" s="151"/>
    </row>
    <row r="383" spans="1:443" x14ac:dyDescent="0.25">
      <c r="B383" s="196"/>
      <c r="C383" s="196"/>
      <c r="D383" s="196"/>
      <c r="E383" s="196"/>
      <c r="F383" s="109"/>
    </row>
    <row r="384" spans="1:443" x14ac:dyDescent="0.25">
      <c r="B384" s="131"/>
      <c r="C384" s="7" t="s">
        <v>153</v>
      </c>
      <c r="D384" s="144" t="s">
        <v>163</v>
      </c>
      <c r="E384" s="6" t="str">
        <f>IF(D384="", "Yes or No selection required", IF(AND(D374&lt;&gt;"Yes", D384="Yes"), "Additional providers need to be filled in sequentially. Enter provider details in above section.", ""))</f>
        <v/>
      </c>
      <c r="F384" s="109">
        <f t="shared" ref="F384" si="41">IF(E384="", 0, 1)</f>
        <v>0</v>
      </c>
    </row>
    <row r="385" spans="1:443" x14ac:dyDescent="0.25">
      <c r="B385" s="131"/>
      <c r="C385" s="132" t="s">
        <v>154</v>
      </c>
      <c r="D385" s="56"/>
      <c r="E385" s="105" t="str">
        <f>IF(AND(D384="No", D385=""), "", IF(D385="", "Select provider from list", IF(D384="No", "Delete value or change 'Is another domestic provider' response to 'Yes'", IF(D385="PROVIDER NOT LISTED", "", IF(COUNTIF(D386:D566, D385)+COUNTIF(D175:D384, D385)&gt;0, "Duplicate provider entry detected. Delete duplicate domestic provider", "")))))</f>
        <v/>
      </c>
      <c r="F385" s="109">
        <f>IF(F384=1, 0, IF(E385="", 0, 1))</f>
        <v>0</v>
      </c>
    </row>
    <row r="386" spans="1:443" x14ac:dyDescent="0.25">
      <c r="B386" s="131"/>
      <c r="C386" s="132" t="s">
        <v>156</v>
      </c>
      <c r="D386" s="59"/>
      <c r="E386" s="105" t="str">
        <f>IF(AND(D384="No", D386=""), "",
    IF(D386="",
        IF(D385="PROVIDER NOT LISTED", "Manually enter provider name",
            IF(D385="", "Select provider from list", "")),
        IF(D384="No", "Delete value or change 'Is another domestic provider' response to 'Yes'",
            IF(AND(D385&lt;&gt;"PROVIDER NOT LISTED", D386&lt;&gt;""), "Delete value or choose PROVIDER NOT LISTED above",
                IF(D386="PROVIDER NOT LISTED", "",
                    IF(COUNTIF(D175:D566, D386)-1&gt;0, "Duplicate provider entry detected. Delete duplicate domestic provider", ""))))))</f>
        <v/>
      </c>
      <c r="F386" s="109">
        <f>IF(F384=1, 0, IF(E386="", 0, 1))</f>
        <v>0</v>
      </c>
    </row>
    <row r="387" spans="1:443" x14ac:dyDescent="0.25">
      <c r="B387" s="131"/>
      <c r="C387" s="132" t="s">
        <v>144</v>
      </c>
      <c r="D387" s="56"/>
      <c r="E387" s="105" t="str">
        <f>IF(D384="No",IF(D387&lt;&gt;"","Delete value or change 'Is another domestic provider' response to 'Yes'",""),IF(D387="","No value entered",IF(NOT(ISNUMBER(D387)),"Value must be a number",IF(D387&lt;0,"Value cannot be negative",IF(D387&lt;&gt;ROUND(D387,0),"Value must be rounded to the whole dollar","")))))</f>
        <v/>
      </c>
      <c r="F387" s="109">
        <f>IF(F384=1, 0, IF(E387="", 0, 1))</f>
        <v>0</v>
      </c>
    </row>
    <row r="388" spans="1:443" x14ac:dyDescent="0.25">
      <c r="B388" s="131"/>
      <c r="C388" s="133" t="s">
        <v>157</v>
      </c>
      <c r="D388" s="134"/>
      <c r="E388" s="105"/>
      <c r="F388" s="109">
        <f>IF(F384=1, 0, IF(E388="", 0, 1))</f>
        <v>0</v>
      </c>
    </row>
    <row r="389" spans="1:443" x14ac:dyDescent="0.25">
      <c r="B389" s="131"/>
      <c r="C389" s="132" t="s">
        <v>158</v>
      </c>
      <c r="D389" s="56"/>
      <c r="E389" s="105" t="str">
        <f>IF(AND(D389&lt;&gt;"",$D$140="No"),"Entity did not participate in Panel. Please delete value or contact OLSC for assistance",IF(D384="No",IF(D389&lt;&gt;"","Delete value or change 'Is another domestic provider' response to 'Yes'",""),IF(D389="",IF($D$140="Yes","No value entered",""),IF(NOT(ISNUMBER(D389)),"Value must be a number",IF(D389&lt;0,"Value cannot be negative",IF(D389&lt;&gt;ROUND(D389,0),"Value must be rounded to the whole dollar",""))))))</f>
        <v/>
      </c>
      <c r="F389" s="109">
        <f>IF(F384=1, 0, IF(E389="", 0, 1))</f>
        <v>0</v>
      </c>
    </row>
    <row r="390" spans="1:443" x14ac:dyDescent="0.25">
      <c r="B390" s="131"/>
      <c r="C390" s="132" t="s">
        <v>159</v>
      </c>
      <c r="D390" s="56"/>
      <c r="E390" s="105" t="str">
        <f>IF(AND(D390&lt;&gt;"",$D$140="No"),"Entity did not participate in Panel. Please delete value or contact OLSC for assistance",IF(D384="No",IF(D390&lt;&gt;"","Delete value or change 'Is another domestic provider' response to 'Yes'",""),IF(D390="",IF($D$140="Yes","No value entered",""),IF(NOT(ISNUMBER(D390)),"Value must be a number",IF(D390&lt;0,"Value cannot be negative",IF(D390&lt;&gt;ROUND(D390,0),"Value must be rounded to the whole dollar",""))))))</f>
        <v/>
      </c>
      <c r="F390" s="109">
        <f>IF(F384=1, 0, IF(E390="", 0, 1))</f>
        <v>0</v>
      </c>
    </row>
    <row r="391" spans="1:443" x14ac:dyDescent="0.25">
      <c r="B391" s="131"/>
      <c r="C391" s="203"/>
      <c r="D391" s="203"/>
      <c r="E391" s="203"/>
      <c r="F391" s="109">
        <f>IF(E391="", 0, 1)</f>
        <v>0</v>
      </c>
    </row>
    <row r="392" spans="1:443" s="154" customFormat="1" x14ac:dyDescent="0.3">
      <c r="A392" s="151"/>
      <c r="B392" s="152"/>
      <c r="C392" s="198" t="s">
        <v>160</v>
      </c>
      <c r="D392" s="198"/>
      <c r="E392" s="198"/>
      <c r="F392" s="153">
        <f t="shared" ref="F392" si="42">IF(E392="", 0, 1)</f>
        <v>0</v>
      </c>
      <c r="G392" s="151"/>
      <c r="H392" s="151"/>
      <c r="I392" s="151"/>
      <c r="J392" s="151"/>
      <c r="K392" s="151"/>
      <c r="L392" s="151"/>
      <c r="M392" s="151"/>
      <c r="N392" s="151"/>
      <c r="O392" s="151"/>
      <c r="P392" s="151"/>
      <c r="Q392" s="151"/>
      <c r="R392" s="151"/>
      <c r="S392" s="151"/>
      <c r="T392" s="151"/>
      <c r="U392" s="151"/>
      <c r="V392" s="151"/>
      <c r="W392" s="151"/>
      <c r="X392" s="151"/>
      <c r="Y392" s="151"/>
      <c r="Z392" s="151"/>
      <c r="AA392" s="151"/>
      <c r="AB392" s="151"/>
      <c r="AC392" s="151"/>
      <c r="AD392" s="151"/>
      <c r="AE392" s="151"/>
      <c r="AF392" s="151"/>
      <c r="AG392" s="151"/>
      <c r="AH392" s="151"/>
      <c r="AI392" s="151"/>
      <c r="AJ392" s="151"/>
      <c r="AK392" s="151"/>
      <c r="AL392" s="151"/>
      <c r="AM392" s="151"/>
      <c r="AN392" s="151"/>
      <c r="AO392" s="151"/>
      <c r="AP392" s="151"/>
      <c r="AQ392" s="151"/>
      <c r="AR392" s="151"/>
      <c r="AS392" s="151"/>
      <c r="AT392" s="151"/>
      <c r="AU392" s="151"/>
      <c r="AV392" s="151"/>
      <c r="AW392" s="151"/>
      <c r="AX392" s="151"/>
      <c r="AY392" s="151"/>
      <c r="AZ392" s="151"/>
      <c r="BA392" s="151"/>
      <c r="BB392" s="151"/>
      <c r="BC392" s="151"/>
      <c r="BD392" s="151"/>
      <c r="BE392" s="151"/>
      <c r="BF392" s="151"/>
      <c r="BG392" s="151"/>
      <c r="BH392" s="151"/>
      <c r="BI392" s="151"/>
      <c r="BJ392" s="151"/>
      <c r="BK392" s="151"/>
      <c r="BL392" s="151"/>
      <c r="BM392" s="151"/>
      <c r="BN392" s="151"/>
      <c r="BO392" s="151"/>
      <c r="BP392" s="151"/>
      <c r="BQ392" s="151"/>
      <c r="BR392" s="151"/>
      <c r="BS392" s="151"/>
      <c r="BT392" s="151"/>
      <c r="BU392" s="151"/>
      <c r="BV392" s="151"/>
      <c r="BW392" s="151"/>
      <c r="BX392" s="151"/>
      <c r="BY392" s="151"/>
      <c r="BZ392" s="151"/>
      <c r="CA392" s="151"/>
      <c r="CB392" s="151"/>
      <c r="CC392" s="151"/>
      <c r="CD392" s="151"/>
      <c r="CE392" s="151"/>
      <c r="CF392" s="151"/>
      <c r="CG392" s="151"/>
      <c r="CH392" s="151"/>
      <c r="CI392" s="151"/>
      <c r="CJ392" s="151"/>
      <c r="CK392" s="151"/>
      <c r="CL392" s="151"/>
      <c r="CM392" s="151"/>
      <c r="CN392" s="151"/>
      <c r="CO392" s="151"/>
      <c r="CP392" s="151"/>
      <c r="CQ392" s="151"/>
      <c r="CR392" s="151"/>
      <c r="CS392" s="151"/>
      <c r="CT392" s="151"/>
      <c r="CU392" s="151"/>
      <c r="CV392" s="151"/>
      <c r="CW392" s="151"/>
      <c r="CX392" s="151"/>
      <c r="CY392" s="151"/>
      <c r="CZ392" s="151"/>
      <c r="DA392" s="151"/>
      <c r="DB392" s="151"/>
      <c r="DC392" s="151"/>
      <c r="DD392" s="151"/>
      <c r="DE392" s="151"/>
      <c r="DF392" s="151"/>
      <c r="DG392" s="151"/>
      <c r="DH392" s="151"/>
      <c r="DI392" s="151"/>
      <c r="DJ392" s="151"/>
      <c r="DK392" s="151"/>
      <c r="DL392" s="151"/>
      <c r="DM392" s="151"/>
      <c r="DN392" s="151"/>
      <c r="DO392" s="151"/>
      <c r="DP392" s="151"/>
      <c r="DQ392" s="151"/>
      <c r="DR392" s="151"/>
      <c r="DS392" s="151"/>
      <c r="DT392" s="151"/>
      <c r="DU392" s="151"/>
      <c r="DV392" s="151"/>
      <c r="DW392" s="151"/>
      <c r="DX392" s="151"/>
      <c r="DY392" s="151"/>
      <c r="DZ392" s="151"/>
      <c r="EA392" s="151"/>
      <c r="EB392" s="151"/>
      <c r="EC392" s="151"/>
      <c r="ED392" s="151"/>
      <c r="EE392" s="151"/>
      <c r="EF392" s="151"/>
      <c r="EG392" s="151"/>
      <c r="EH392" s="151"/>
      <c r="EI392" s="151"/>
      <c r="EJ392" s="151"/>
      <c r="EK392" s="151"/>
      <c r="EL392" s="151"/>
      <c r="EM392" s="151"/>
      <c r="EN392" s="151"/>
      <c r="EO392" s="151"/>
      <c r="EP392" s="151"/>
      <c r="EQ392" s="151"/>
      <c r="ER392" s="151"/>
      <c r="ES392" s="151"/>
      <c r="ET392" s="151"/>
      <c r="EU392" s="151"/>
      <c r="EV392" s="151"/>
      <c r="EW392" s="151"/>
      <c r="EX392" s="151"/>
      <c r="EY392" s="151"/>
      <c r="EZ392" s="151"/>
      <c r="FA392" s="151"/>
      <c r="FB392" s="151"/>
      <c r="FC392" s="151"/>
      <c r="FD392" s="151"/>
      <c r="FE392" s="151"/>
      <c r="FF392" s="151"/>
      <c r="FG392" s="151"/>
      <c r="FH392" s="151"/>
      <c r="FI392" s="151"/>
      <c r="FJ392" s="151"/>
      <c r="FK392" s="151"/>
      <c r="FL392" s="151"/>
      <c r="FM392" s="151"/>
      <c r="FN392" s="151"/>
      <c r="FO392" s="151"/>
      <c r="FP392" s="151"/>
      <c r="FQ392" s="151"/>
      <c r="FR392" s="151"/>
      <c r="FS392" s="151"/>
      <c r="FT392" s="151"/>
      <c r="FU392" s="151"/>
      <c r="FV392" s="151"/>
      <c r="FW392" s="151"/>
      <c r="FX392" s="151"/>
      <c r="FY392" s="151"/>
      <c r="FZ392" s="151"/>
      <c r="GA392" s="151"/>
      <c r="GB392" s="151"/>
      <c r="GC392" s="151"/>
      <c r="GD392" s="151"/>
      <c r="GE392" s="151"/>
      <c r="GF392" s="151"/>
      <c r="GG392" s="151"/>
      <c r="GH392" s="151"/>
      <c r="GI392" s="151"/>
      <c r="GJ392" s="151"/>
      <c r="GK392" s="151"/>
      <c r="GL392" s="151"/>
      <c r="GM392" s="151"/>
      <c r="GN392" s="151"/>
      <c r="GO392" s="151"/>
      <c r="GP392" s="151"/>
      <c r="GQ392" s="151"/>
      <c r="GR392" s="151"/>
      <c r="GS392" s="151"/>
      <c r="GT392" s="151"/>
      <c r="GU392" s="151"/>
      <c r="GV392" s="151"/>
      <c r="GW392" s="151"/>
      <c r="GX392" s="151"/>
      <c r="GY392" s="151"/>
      <c r="GZ392" s="151"/>
      <c r="HA392" s="151"/>
      <c r="HB392" s="151"/>
      <c r="HC392" s="151"/>
      <c r="HD392" s="151"/>
      <c r="HE392" s="151"/>
      <c r="HF392" s="151"/>
      <c r="HG392" s="151"/>
      <c r="HH392" s="151"/>
      <c r="HI392" s="151"/>
      <c r="HJ392" s="151"/>
      <c r="HK392" s="151"/>
      <c r="HL392" s="151"/>
      <c r="HM392" s="151"/>
      <c r="HN392" s="151"/>
      <c r="HO392" s="151"/>
      <c r="HP392" s="151"/>
      <c r="HQ392" s="151"/>
      <c r="HR392" s="151"/>
      <c r="HS392" s="151"/>
      <c r="HT392" s="151"/>
      <c r="HU392" s="151"/>
      <c r="HV392" s="151"/>
      <c r="HW392" s="151"/>
      <c r="HX392" s="151"/>
      <c r="HY392" s="151"/>
      <c r="HZ392" s="151"/>
      <c r="IA392" s="151"/>
      <c r="IB392" s="151"/>
      <c r="IC392" s="151"/>
      <c r="ID392" s="151"/>
      <c r="IE392" s="151"/>
      <c r="IF392" s="151"/>
      <c r="IG392" s="151"/>
      <c r="IH392" s="151"/>
      <c r="II392" s="151"/>
      <c r="IJ392" s="151"/>
      <c r="IK392" s="151"/>
      <c r="IL392" s="151"/>
      <c r="IM392" s="151"/>
      <c r="IN392" s="151"/>
      <c r="IO392" s="151"/>
      <c r="IP392" s="151"/>
      <c r="IQ392" s="151"/>
      <c r="IR392" s="151"/>
      <c r="IS392" s="151"/>
      <c r="IT392" s="151"/>
      <c r="IU392" s="151"/>
      <c r="IV392" s="151"/>
      <c r="IW392" s="151"/>
      <c r="IX392" s="151"/>
      <c r="IY392" s="151"/>
      <c r="IZ392" s="151"/>
      <c r="JA392" s="151"/>
      <c r="JB392" s="151"/>
      <c r="JC392" s="151"/>
      <c r="JD392" s="151"/>
      <c r="JE392" s="151"/>
      <c r="JF392" s="151"/>
      <c r="JG392" s="151"/>
      <c r="JH392" s="151"/>
      <c r="JI392" s="151"/>
      <c r="JJ392" s="151"/>
      <c r="JK392" s="151"/>
      <c r="JL392" s="151"/>
      <c r="JM392" s="151"/>
      <c r="JN392" s="151"/>
      <c r="JO392" s="151"/>
      <c r="JP392" s="151"/>
      <c r="JQ392" s="151"/>
      <c r="JR392" s="151"/>
      <c r="JS392" s="151"/>
      <c r="JT392" s="151"/>
      <c r="JU392" s="151"/>
      <c r="JV392" s="151"/>
      <c r="JW392" s="151"/>
      <c r="JX392" s="151"/>
      <c r="JY392" s="151"/>
      <c r="JZ392" s="151"/>
      <c r="KA392" s="151"/>
      <c r="KB392" s="151"/>
      <c r="KC392" s="151"/>
      <c r="KD392" s="151"/>
      <c r="KE392" s="151"/>
      <c r="KF392" s="151"/>
      <c r="KG392" s="151"/>
      <c r="KH392" s="151"/>
      <c r="KI392" s="151"/>
      <c r="KJ392" s="151"/>
      <c r="KK392" s="151"/>
      <c r="KL392" s="151"/>
      <c r="KM392" s="151"/>
      <c r="KN392" s="151"/>
      <c r="KO392" s="151"/>
      <c r="KP392" s="151"/>
      <c r="KQ392" s="151"/>
      <c r="KR392" s="151"/>
      <c r="KS392" s="151"/>
      <c r="KT392" s="151"/>
      <c r="KU392" s="151"/>
      <c r="KV392" s="151"/>
      <c r="KW392" s="151"/>
      <c r="KX392" s="151"/>
      <c r="KY392" s="151"/>
      <c r="KZ392" s="151"/>
      <c r="LA392" s="151"/>
      <c r="LB392" s="151"/>
      <c r="LC392" s="151"/>
      <c r="LD392" s="151"/>
      <c r="LE392" s="151"/>
      <c r="LF392" s="151"/>
      <c r="LG392" s="151"/>
      <c r="LH392" s="151"/>
      <c r="LI392" s="151"/>
      <c r="LJ392" s="151"/>
      <c r="LK392" s="151"/>
      <c r="LL392" s="151"/>
      <c r="LM392" s="151"/>
      <c r="LN392" s="151"/>
      <c r="LO392" s="151"/>
      <c r="LP392" s="151"/>
      <c r="LQ392" s="151"/>
      <c r="LR392" s="151"/>
      <c r="LS392" s="151"/>
      <c r="LT392" s="151"/>
      <c r="LU392" s="151"/>
      <c r="LV392" s="151"/>
      <c r="LW392" s="151"/>
      <c r="LX392" s="151"/>
      <c r="LY392" s="151"/>
      <c r="LZ392" s="151"/>
      <c r="MA392" s="151"/>
      <c r="MB392" s="151"/>
      <c r="MC392" s="151"/>
      <c r="MD392" s="151"/>
      <c r="ME392" s="151"/>
      <c r="MF392" s="151"/>
      <c r="MG392" s="151"/>
      <c r="MH392" s="151"/>
      <c r="MI392" s="151"/>
      <c r="MJ392" s="151"/>
      <c r="MK392" s="151"/>
      <c r="ML392" s="151"/>
      <c r="MM392" s="151"/>
      <c r="MN392" s="151"/>
      <c r="MO392" s="151"/>
      <c r="MP392" s="151"/>
      <c r="MQ392" s="151"/>
      <c r="MR392" s="151"/>
      <c r="MS392" s="151"/>
      <c r="MT392" s="151"/>
      <c r="MU392" s="151"/>
      <c r="MV392" s="151"/>
      <c r="MW392" s="151"/>
      <c r="MX392" s="151"/>
      <c r="MY392" s="151"/>
      <c r="MZ392" s="151"/>
      <c r="NA392" s="151"/>
      <c r="NB392" s="151"/>
      <c r="NC392" s="151"/>
      <c r="ND392" s="151"/>
      <c r="NE392" s="151"/>
      <c r="NF392" s="151"/>
      <c r="NG392" s="151"/>
      <c r="NH392" s="151"/>
      <c r="NI392" s="151"/>
      <c r="NJ392" s="151"/>
      <c r="NK392" s="151"/>
      <c r="NL392" s="151"/>
      <c r="NM392" s="151"/>
      <c r="NN392" s="151"/>
      <c r="NO392" s="151"/>
      <c r="NP392" s="151"/>
      <c r="NQ392" s="151"/>
      <c r="NR392" s="151"/>
      <c r="NS392" s="151"/>
      <c r="NT392" s="151"/>
      <c r="NU392" s="151"/>
      <c r="NV392" s="151"/>
      <c r="NW392" s="151"/>
      <c r="NX392" s="151"/>
      <c r="NY392" s="151"/>
      <c r="NZ392" s="151"/>
      <c r="OA392" s="151"/>
      <c r="OB392" s="151"/>
      <c r="OC392" s="151"/>
      <c r="OD392" s="151"/>
      <c r="OE392" s="151"/>
      <c r="OF392" s="151"/>
      <c r="OG392" s="151"/>
      <c r="OH392" s="151"/>
      <c r="OI392" s="151"/>
      <c r="OJ392" s="151"/>
      <c r="OK392" s="151"/>
      <c r="OL392" s="151"/>
      <c r="OM392" s="151"/>
      <c r="ON392" s="151"/>
      <c r="OO392" s="151"/>
      <c r="OP392" s="151"/>
      <c r="OQ392" s="151"/>
      <c r="OR392" s="151"/>
      <c r="OS392" s="151"/>
      <c r="OT392" s="151"/>
      <c r="OU392" s="151"/>
      <c r="OV392" s="151"/>
      <c r="OW392" s="151"/>
      <c r="OX392" s="151"/>
      <c r="OY392" s="151"/>
      <c r="OZ392" s="151"/>
      <c r="PA392" s="151"/>
      <c r="PB392" s="151"/>
      <c r="PC392" s="151"/>
      <c r="PD392" s="151"/>
      <c r="PE392" s="151"/>
      <c r="PF392" s="151"/>
      <c r="PG392" s="151"/>
      <c r="PH392" s="151"/>
      <c r="PI392" s="151"/>
      <c r="PJ392" s="151"/>
      <c r="PK392" s="151"/>
      <c r="PL392" s="151"/>
      <c r="PM392" s="151"/>
      <c r="PN392" s="151"/>
      <c r="PO392" s="151"/>
      <c r="PP392" s="151"/>
      <c r="PQ392" s="151"/>
      <c r="PR392" s="151"/>
      <c r="PS392" s="151"/>
      <c r="PT392" s="151"/>
      <c r="PU392" s="151"/>
      <c r="PV392" s="151"/>
      <c r="PW392" s="151"/>
      <c r="PX392" s="151"/>
      <c r="PY392" s="151"/>
      <c r="PZ392" s="151"/>
      <c r="QA392" s="151"/>
    </row>
    <row r="393" spans="1:443" x14ac:dyDescent="0.25">
      <c r="B393" s="196"/>
      <c r="C393" s="196"/>
      <c r="D393" s="196"/>
      <c r="E393" s="196"/>
      <c r="F393" s="109"/>
    </row>
    <row r="394" spans="1:443" x14ac:dyDescent="0.25">
      <c r="B394" s="131"/>
      <c r="C394" s="7" t="s">
        <v>153</v>
      </c>
      <c r="D394" s="144" t="s">
        <v>163</v>
      </c>
      <c r="E394" s="6" t="str">
        <f>IF(D394="", "Yes or No selection required", IF(AND(D384&lt;&gt;"Yes", D394="Yes"), "Additional providers need to be filled in sequentially. Enter provider details in above section.", ""))</f>
        <v/>
      </c>
      <c r="F394" s="109">
        <f t="shared" ref="F394" si="43">IF(E394="", 0, 1)</f>
        <v>0</v>
      </c>
    </row>
    <row r="395" spans="1:443" x14ac:dyDescent="0.25">
      <c r="B395" s="131"/>
      <c r="C395" s="132" t="s">
        <v>154</v>
      </c>
      <c r="D395" s="56"/>
      <c r="E395" s="105" t="str">
        <f>IF(AND(D394="No", D395=""), "", IF(D395="", "Select provider from list", IF(D394="No", "Delete value or change 'Is another domestic provider' response to 'Yes'", IF(D395="PROVIDER NOT LISTED", "", IF(COUNTIF(D396:D566, D395)+COUNTIF(D175:D394, D395)&gt;0, "Duplicate provider entry detected. Delete duplicate domestic provider", "")))))</f>
        <v/>
      </c>
      <c r="F395" s="109">
        <f>IF(F394=1, 0, IF(E395="", 0, 1))</f>
        <v>0</v>
      </c>
    </row>
    <row r="396" spans="1:443" x14ac:dyDescent="0.25">
      <c r="B396" s="131"/>
      <c r="C396" s="132" t="s">
        <v>156</v>
      </c>
      <c r="D396" s="59"/>
      <c r="E396" s="105" t="str">
        <f>IF(AND(D394="No", D396=""), "",
    IF(D396="",
        IF(D395="PROVIDER NOT LISTED", "Manually enter provider name",
            IF(D395="", "Select provider from list", "")),
        IF(D394="No", "Delete value or change 'Is another domestic provider' response to 'Yes'",
            IF(AND(D395&lt;&gt;"PROVIDER NOT LISTED", D396&lt;&gt;""), "Delete value or choose PROVIDER NOT LISTED above",
                IF(D396="PROVIDER NOT LISTED", "",
                    IF(COUNTIF(D175:D566, D396)-1&gt;0, "Duplicate provider entry detected. Delete duplicate domestic provider", ""))))))</f>
        <v/>
      </c>
      <c r="F396" s="109">
        <f>IF(F394=1, 0, IF(E396="", 0, 1))</f>
        <v>0</v>
      </c>
    </row>
    <row r="397" spans="1:443" x14ac:dyDescent="0.25">
      <c r="B397" s="131"/>
      <c r="C397" s="132" t="s">
        <v>144</v>
      </c>
      <c r="D397" s="56"/>
      <c r="E397" s="105" t="str">
        <f>IF(D394="No",IF(D397&lt;&gt;"","Delete value or change 'Is another domestic provider' response to 'Yes'",""),IF(D397="","No value entered",IF(NOT(ISNUMBER(D397)),"Value must be a number",IF(D397&lt;0,"Value cannot be negative",IF(D397&lt;&gt;ROUND(D397,0),"Value must be rounded to the whole dollar","")))))</f>
        <v/>
      </c>
      <c r="F397" s="109">
        <f>IF(F394=1, 0, IF(E397="", 0, 1))</f>
        <v>0</v>
      </c>
    </row>
    <row r="398" spans="1:443" x14ac:dyDescent="0.25">
      <c r="B398" s="131"/>
      <c r="C398" s="133" t="s">
        <v>157</v>
      </c>
      <c r="D398" s="134"/>
      <c r="E398" s="105"/>
      <c r="F398" s="109">
        <f>IF(F394=1, 0, IF(E398="", 0, 1))</f>
        <v>0</v>
      </c>
    </row>
    <row r="399" spans="1:443" x14ac:dyDescent="0.25">
      <c r="B399" s="131"/>
      <c r="C399" s="132" t="s">
        <v>158</v>
      </c>
      <c r="D399" s="56"/>
      <c r="E399" s="105" t="str">
        <f>IF(AND(D399&lt;&gt;"",$D$140="No"),"Entity did not participate in Panel. Please delete value or contact OLSC for assistance",IF(D394="No",IF(D399&lt;&gt;"","Delete value or change 'Is another domestic provider' response to 'Yes'",""),IF(D399="",IF($D$140="Yes","No value entered",""),IF(NOT(ISNUMBER(D399)),"Value must be a number",IF(D399&lt;0,"Value cannot be negative",IF(D399&lt;&gt;ROUND(D399,0),"Value must be rounded to the whole dollar",""))))))</f>
        <v/>
      </c>
      <c r="F399" s="109">
        <f>IF(F394=1, 0, IF(E399="", 0, 1))</f>
        <v>0</v>
      </c>
    </row>
    <row r="400" spans="1:443" x14ac:dyDescent="0.25">
      <c r="B400" s="131"/>
      <c r="C400" s="132" t="s">
        <v>159</v>
      </c>
      <c r="D400" s="56"/>
      <c r="E400" s="105" t="str">
        <f>IF(AND(D400&lt;&gt;"",$D$140="No"),"Entity did not participate in Panel. Please delete value or contact OLSC for assistance",IF(D394="No",IF(D400&lt;&gt;"","Delete value or change 'Is another domestic provider' response to 'Yes'",""),IF(D400="",IF($D$140="Yes","No value entered",""),IF(NOT(ISNUMBER(D400)),"Value must be a number",IF(D400&lt;0,"Value cannot be negative",IF(D400&lt;&gt;ROUND(D400,0),"Value must be rounded to the whole dollar",""))))))</f>
        <v/>
      </c>
      <c r="F400" s="109">
        <f>IF(F394=1, 0, IF(E400="", 0, 1))</f>
        <v>0</v>
      </c>
    </row>
    <row r="401" spans="1:443" x14ac:dyDescent="0.25">
      <c r="B401" s="131"/>
      <c r="C401" s="203"/>
      <c r="D401" s="203"/>
      <c r="E401" s="203"/>
      <c r="F401" s="109">
        <f>IF(E401="", 0, 1)</f>
        <v>0</v>
      </c>
    </row>
    <row r="402" spans="1:443" s="154" customFormat="1" x14ac:dyDescent="0.3">
      <c r="A402" s="151"/>
      <c r="B402" s="152"/>
      <c r="C402" s="198" t="s">
        <v>160</v>
      </c>
      <c r="D402" s="198"/>
      <c r="E402" s="198"/>
      <c r="F402" s="153">
        <f t="shared" ref="F402" si="44">IF(E402="", 0, 1)</f>
        <v>0</v>
      </c>
      <c r="G402" s="151"/>
      <c r="H402" s="151"/>
      <c r="I402" s="151"/>
      <c r="J402" s="151"/>
      <c r="K402" s="151"/>
      <c r="L402" s="151"/>
      <c r="M402" s="151"/>
      <c r="N402" s="151"/>
      <c r="O402" s="151"/>
      <c r="P402" s="151"/>
      <c r="Q402" s="151"/>
      <c r="R402" s="151"/>
      <c r="S402" s="151"/>
      <c r="T402" s="151"/>
      <c r="U402" s="151"/>
      <c r="V402" s="151"/>
      <c r="W402" s="151"/>
      <c r="X402" s="151"/>
      <c r="Y402" s="151"/>
      <c r="Z402" s="151"/>
      <c r="AA402" s="151"/>
      <c r="AB402" s="151"/>
      <c r="AC402" s="151"/>
      <c r="AD402" s="151"/>
      <c r="AE402" s="151"/>
      <c r="AF402" s="151"/>
      <c r="AG402" s="151"/>
      <c r="AH402" s="151"/>
      <c r="AI402" s="151"/>
      <c r="AJ402" s="151"/>
      <c r="AK402" s="151"/>
      <c r="AL402" s="151"/>
      <c r="AM402" s="151"/>
      <c r="AN402" s="151"/>
      <c r="AO402" s="151"/>
      <c r="AP402" s="151"/>
      <c r="AQ402" s="151"/>
      <c r="AR402" s="151"/>
      <c r="AS402" s="151"/>
      <c r="AT402" s="151"/>
      <c r="AU402" s="151"/>
      <c r="AV402" s="151"/>
      <c r="AW402" s="151"/>
      <c r="AX402" s="151"/>
      <c r="AY402" s="151"/>
      <c r="AZ402" s="151"/>
      <c r="BA402" s="151"/>
      <c r="BB402" s="151"/>
      <c r="BC402" s="151"/>
      <c r="BD402" s="151"/>
      <c r="BE402" s="151"/>
      <c r="BF402" s="151"/>
      <c r="BG402" s="151"/>
      <c r="BH402" s="151"/>
      <c r="BI402" s="151"/>
      <c r="BJ402" s="151"/>
      <c r="BK402" s="151"/>
      <c r="BL402" s="151"/>
      <c r="BM402" s="151"/>
      <c r="BN402" s="151"/>
      <c r="BO402" s="151"/>
      <c r="BP402" s="151"/>
      <c r="BQ402" s="151"/>
      <c r="BR402" s="151"/>
      <c r="BS402" s="151"/>
      <c r="BT402" s="151"/>
      <c r="BU402" s="151"/>
      <c r="BV402" s="151"/>
      <c r="BW402" s="151"/>
      <c r="BX402" s="151"/>
      <c r="BY402" s="151"/>
      <c r="BZ402" s="151"/>
      <c r="CA402" s="151"/>
      <c r="CB402" s="151"/>
      <c r="CC402" s="151"/>
      <c r="CD402" s="151"/>
      <c r="CE402" s="151"/>
      <c r="CF402" s="151"/>
      <c r="CG402" s="151"/>
      <c r="CH402" s="151"/>
      <c r="CI402" s="151"/>
      <c r="CJ402" s="151"/>
      <c r="CK402" s="151"/>
      <c r="CL402" s="151"/>
      <c r="CM402" s="151"/>
      <c r="CN402" s="151"/>
      <c r="CO402" s="151"/>
      <c r="CP402" s="151"/>
      <c r="CQ402" s="151"/>
      <c r="CR402" s="151"/>
      <c r="CS402" s="151"/>
      <c r="CT402" s="151"/>
      <c r="CU402" s="151"/>
      <c r="CV402" s="151"/>
      <c r="CW402" s="151"/>
      <c r="CX402" s="151"/>
      <c r="CY402" s="151"/>
      <c r="CZ402" s="151"/>
      <c r="DA402" s="151"/>
      <c r="DB402" s="151"/>
      <c r="DC402" s="151"/>
      <c r="DD402" s="151"/>
      <c r="DE402" s="151"/>
      <c r="DF402" s="151"/>
      <c r="DG402" s="151"/>
      <c r="DH402" s="151"/>
      <c r="DI402" s="151"/>
      <c r="DJ402" s="151"/>
      <c r="DK402" s="151"/>
      <c r="DL402" s="151"/>
      <c r="DM402" s="151"/>
      <c r="DN402" s="151"/>
      <c r="DO402" s="151"/>
      <c r="DP402" s="151"/>
      <c r="DQ402" s="151"/>
      <c r="DR402" s="151"/>
      <c r="DS402" s="151"/>
      <c r="DT402" s="151"/>
      <c r="DU402" s="151"/>
      <c r="DV402" s="151"/>
      <c r="DW402" s="151"/>
      <c r="DX402" s="151"/>
      <c r="DY402" s="151"/>
      <c r="DZ402" s="151"/>
      <c r="EA402" s="151"/>
      <c r="EB402" s="151"/>
      <c r="EC402" s="151"/>
      <c r="ED402" s="151"/>
      <c r="EE402" s="151"/>
      <c r="EF402" s="151"/>
      <c r="EG402" s="151"/>
      <c r="EH402" s="151"/>
      <c r="EI402" s="151"/>
      <c r="EJ402" s="151"/>
      <c r="EK402" s="151"/>
      <c r="EL402" s="151"/>
      <c r="EM402" s="151"/>
      <c r="EN402" s="151"/>
      <c r="EO402" s="151"/>
      <c r="EP402" s="151"/>
      <c r="EQ402" s="151"/>
      <c r="ER402" s="151"/>
      <c r="ES402" s="151"/>
      <c r="ET402" s="151"/>
      <c r="EU402" s="151"/>
      <c r="EV402" s="151"/>
      <c r="EW402" s="151"/>
      <c r="EX402" s="151"/>
      <c r="EY402" s="151"/>
      <c r="EZ402" s="151"/>
      <c r="FA402" s="151"/>
      <c r="FB402" s="151"/>
      <c r="FC402" s="151"/>
      <c r="FD402" s="151"/>
      <c r="FE402" s="151"/>
      <c r="FF402" s="151"/>
      <c r="FG402" s="151"/>
      <c r="FH402" s="151"/>
      <c r="FI402" s="151"/>
      <c r="FJ402" s="151"/>
      <c r="FK402" s="151"/>
      <c r="FL402" s="151"/>
      <c r="FM402" s="151"/>
      <c r="FN402" s="151"/>
      <c r="FO402" s="151"/>
      <c r="FP402" s="151"/>
      <c r="FQ402" s="151"/>
      <c r="FR402" s="151"/>
      <c r="FS402" s="151"/>
      <c r="FT402" s="151"/>
      <c r="FU402" s="151"/>
      <c r="FV402" s="151"/>
      <c r="FW402" s="151"/>
      <c r="FX402" s="151"/>
      <c r="FY402" s="151"/>
      <c r="FZ402" s="151"/>
      <c r="GA402" s="151"/>
      <c r="GB402" s="151"/>
      <c r="GC402" s="151"/>
      <c r="GD402" s="151"/>
      <c r="GE402" s="151"/>
      <c r="GF402" s="151"/>
      <c r="GG402" s="151"/>
      <c r="GH402" s="151"/>
      <c r="GI402" s="151"/>
      <c r="GJ402" s="151"/>
      <c r="GK402" s="151"/>
      <c r="GL402" s="151"/>
      <c r="GM402" s="151"/>
      <c r="GN402" s="151"/>
      <c r="GO402" s="151"/>
      <c r="GP402" s="151"/>
      <c r="GQ402" s="151"/>
      <c r="GR402" s="151"/>
      <c r="GS402" s="151"/>
      <c r="GT402" s="151"/>
      <c r="GU402" s="151"/>
      <c r="GV402" s="151"/>
      <c r="GW402" s="151"/>
      <c r="GX402" s="151"/>
      <c r="GY402" s="151"/>
      <c r="GZ402" s="151"/>
      <c r="HA402" s="151"/>
      <c r="HB402" s="151"/>
      <c r="HC402" s="151"/>
      <c r="HD402" s="151"/>
      <c r="HE402" s="151"/>
      <c r="HF402" s="151"/>
      <c r="HG402" s="151"/>
      <c r="HH402" s="151"/>
      <c r="HI402" s="151"/>
      <c r="HJ402" s="151"/>
      <c r="HK402" s="151"/>
      <c r="HL402" s="151"/>
      <c r="HM402" s="151"/>
      <c r="HN402" s="151"/>
      <c r="HO402" s="151"/>
      <c r="HP402" s="151"/>
      <c r="HQ402" s="151"/>
      <c r="HR402" s="151"/>
      <c r="HS402" s="151"/>
      <c r="HT402" s="151"/>
      <c r="HU402" s="151"/>
      <c r="HV402" s="151"/>
      <c r="HW402" s="151"/>
      <c r="HX402" s="151"/>
      <c r="HY402" s="151"/>
      <c r="HZ402" s="151"/>
      <c r="IA402" s="151"/>
      <c r="IB402" s="151"/>
      <c r="IC402" s="151"/>
      <c r="ID402" s="151"/>
      <c r="IE402" s="151"/>
      <c r="IF402" s="151"/>
      <c r="IG402" s="151"/>
      <c r="IH402" s="151"/>
      <c r="II402" s="151"/>
      <c r="IJ402" s="151"/>
      <c r="IK402" s="151"/>
      <c r="IL402" s="151"/>
      <c r="IM402" s="151"/>
      <c r="IN402" s="151"/>
      <c r="IO402" s="151"/>
      <c r="IP402" s="151"/>
      <c r="IQ402" s="151"/>
      <c r="IR402" s="151"/>
      <c r="IS402" s="151"/>
      <c r="IT402" s="151"/>
      <c r="IU402" s="151"/>
      <c r="IV402" s="151"/>
      <c r="IW402" s="151"/>
      <c r="IX402" s="151"/>
      <c r="IY402" s="151"/>
      <c r="IZ402" s="151"/>
      <c r="JA402" s="151"/>
      <c r="JB402" s="151"/>
      <c r="JC402" s="151"/>
      <c r="JD402" s="151"/>
      <c r="JE402" s="151"/>
      <c r="JF402" s="151"/>
      <c r="JG402" s="151"/>
      <c r="JH402" s="151"/>
      <c r="JI402" s="151"/>
      <c r="JJ402" s="151"/>
      <c r="JK402" s="151"/>
      <c r="JL402" s="151"/>
      <c r="JM402" s="151"/>
      <c r="JN402" s="151"/>
      <c r="JO402" s="151"/>
      <c r="JP402" s="151"/>
      <c r="JQ402" s="151"/>
      <c r="JR402" s="151"/>
      <c r="JS402" s="151"/>
      <c r="JT402" s="151"/>
      <c r="JU402" s="151"/>
      <c r="JV402" s="151"/>
      <c r="JW402" s="151"/>
      <c r="JX402" s="151"/>
      <c r="JY402" s="151"/>
      <c r="JZ402" s="151"/>
      <c r="KA402" s="151"/>
      <c r="KB402" s="151"/>
      <c r="KC402" s="151"/>
      <c r="KD402" s="151"/>
      <c r="KE402" s="151"/>
      <c r="KF402" s="151"/>
      <c r="KG402" s="151"/>
      <c r="KH402" s="151"/>
      <c r="KI402" s="151"/>
      <c r="KJ402" s="151"/>
      <c r="KK402" s="151"/>
      <c r="KL402" s="151"/>
      <c r="KM402" s="151"/>
      <c r="KN402" s="151"/>
      <c r="KO402" s="151"/>
      <c r="KP402" s="151"/>
      <c r="KQ402" s="151"/>
      <c r="KR402" s="151"/>
      <c r="KS402" s="151"/>
      <c r="KT402" s="151"/>
      <c r="KU402" s="151"/>
      <c r="KV402" s="151"/>
      <c r="KW402" s="151"/>
      <c r="KX402" s="151"/>
      <c r="KY402" s="151"/>
      <c r="KZ402" s="151"/>
      <c r="LA402" s="151"/>
      <c r="LB402" s="151"/>
      <c r="LC402" s="151"/>
      <c r="LD402" s="151"/>
      <c r="LE402" s="151"/>
      <c r="LF402" s="151"/>
      <c r="LG402" s="151"/>
      <c r="LH402" s="151"/>
      <c r="LI402" s="151"/>
      <c r="LJ402" s="151"/>
      <c r="LK402" s="151"/>
      <c r="LL402" s="151"/>
      <c r="LM402" s="151"/>
      <c r="LN402" s="151"/>
      <c r="LO402" s="151"/>
      <c r="LP402" s="151"/>
      <c r="LQ402" s="151"/>
      <c r="LR402" s="151"/>
      <c r="LS402" s="151"/>
      <c r="LT402" s="151"/>
      <c r="LU402" s="151"/>
      <c r="LV402" s="151"/>
      <c r="LW402" s="151"/>
      <c r="LX402" s="151"/>
      <c r="LY402" s="151"/>
      <c r="LZ402" s="151"/>
      <c r="MA402" s="151"/>
      <c r="MB402" s="151"/>
      <c r="MC402" s="151"/>
      <c r="MD402" s="151"/>
      <c r="ME402" s="151"/>
      <c r="MF402" s="151"/>
      <c r="MG402" s="151"/>
      <c r="MH402" s="151"/>
      <c r="MI402" s="151"/>
      <c r="MJ402" s="151"/>
      <c r="MK402" s="151"/>
      <c r="ML402" s="151"/>
      <c r="MM402" s="151"/>
      <c r="MN402" s="151"/>
      <c r="MO402" s="151"/>
      <c r="MP402" s="151"/>
      <c r="MQ402" s="151"/>
      <c r="MR402" s="151"/>
      <c r="MS402" s="151"/>
      <c r="MT402" s="151"/>
      <c r="MU402" s="151"/>
      <c r="MV402" s="151"/>
      <c r="MW402" s="151"/>
      <c r="MX402" s="151"/>
      <c r="MY402" s="151"/>
      <c r="MZ402" s="151"/>
      <c r="NA402" s="151"/>
      <c r="NB402" s="151"/>
      <c r="NC402" s="151"/>
      <c r="ND402" s="151"/>
      <c r="NE402" s="151"/>
      <c r="NF402" s="151"/>
      <c r="NG402" s="151"/>
      <c r="NH402" s="151"/>
      <c r="NI402" s="151"/>
      <c r="NJ402" s="151"/>
      <c r="NK402" s="151"/>
      <c r="NL402" s="151"/>
      <c r="NM402" s="151"/>
      <c r="NN402" s="151"/>
      <c r="NO402" s="151"/>
      <c r="NP402" s="151"/>
      <c r="NQ402" s="151"/>
      <c r="NR402" s="151"/>
      <c r="NS402" s="151"/>
      <c r="NT402" s="151"/>
      <c r="NU402" s="151"/>
      <c r="NV402" s="151"/>
      <c r="NW402" s="151"/>
      <c r="NX402" s="151"/>
      <c r="NY402" s="151"/>
      <c r="NZ402" s="151"/>
      <c r="OA402" s="151"/>
      <c r="OB402" s="151"/>
      <c r="OC402" s="151"/>
      <c r="OD402" s="151"/>
      <c r="OE402" s="151"/>
      <c r="OF402" s="151"/>
      <c r="OG402" s="151"/>
      <c r="OH402" s="151"/>
      <c r="OI402" s="151"/>
      <c r="OJ402" s="151"/>
      <c r="OK402" s="151"/>
      <c r="OL402" s="151"/>
      <c r="OM402" s="151"/>
      <c r="ON402" s="151"/>
      <c r="OO402" s="151"/>
      <c r="OP402" s="151"/>
      <c r="OQ402" s="151"/>
      <c r="OR402" s="151"/>
      <c r="OS402" s="151"/>
      <c r="OT402" s="151"/>
      <c r="OU402" s="151"/>
      <c r="OV402" s="151"/>
      <c r="OW402" s="151"/>
      <c r="OX402" s="151"/>
      <c r="OY402" s="151"/>
      <c r="OZ402" s="151"/>
      <c r="PA402" s="151"/>
      <c r="PB402" s="151"/>
      <c r="PC402" s="151"/>
      <c r="PD402" s="151"/>
      <c r="PE402" s="151"/>
      <c r="PF402" s="151"/>
      <c r="PG402" s="151"/>
      <c r="PH402" s="151"/>
      <c r="PI402" s="151"/>
      <c r="PJ402" s="151"/>
      <c r="PK402" s="151"/>
      <c r="PL402" s="151"/>
      <c r="PM402" s="151"/>
      <c r="PN402" s="151"/>
      <c r="PO402" s="151"/>
      <c r="PP402" s="151"/>
      <c r="PQ402" s="151"/>
      <c r="PR402" s="151"/>
      <c r="PS402" s="151"/>
      <c r="PT402" s="151"/>
      <c r="PU402" s="151"/>
      <c r="PV402" s="151"/>
      <c r="PW402" s="151"/>
      <c r="PX402" s="151"/>
      <c r="PY402" s="151"/>
      <c r="PZ402" s="151"/>
      <c r="QA402" s="151"/>
    </row>
    <row r="403" spans="1:443" x14ac:dyDescent="0.25">
      <c r="B403" s="196"/>
      <c r="C403" s="196"/>
      <c r="D403" s="196"/>
      <c r="E403" s="196"/>
      <c r="F403" s="109"/>
    </row>
    <row r="404" spans="1:443" x14ac:dyDescent="0.25">
      <c r="B404" s="131"/>
      <c r="C404" s="7" t="s">
        <v>153</v>
      </c>
      <c r="D404" s="144" t="s">
        <v>163</v>
      </c>
      <c r="E404" s="6" t="str">
        <f>IF(D404="", "Yes or No selection required", IF(AND(D394&lt;&gt;"Yes", D404="Yes"), "Additional providers need to be filled in sequentially. Enter provider details in above section.", ""))</f>
        <v/>
      </c>
      <c r="F404" s="109">
        <f t="shared" ref="F404" si="45">IF(E404="", 0, 1)</f>
        <v>0</v>
      </c>
    </row>
    <row r="405" spans="1:443" x14ac:dyDescent="0.25">
      <c r="B405" s="131"/>
      <c r="C405" s="132" t="s">
        <v>154</v>
      </c>
      <c r="D405" s="56"/>
      <c r="E405" s="105" t="str">
        <f>IF(AND(D404="No", D405=""), "", IF(D405="", "Select provider from list", IF(D404="No", "Delete value or change 'Is another domestic provider' response to 'Yes'", IF(D405="PROVIDER NOT LISTED", "", IF(COUNTIF(D406:D566, D405)+COUNTIF(D175:D404, D405)&gt;0, "Duplicate provider entry detected. Delete duplicate domestic provider", "")))))</f>
        <v/>
      </c>
      <c r="F405" s="109">
        <f>IF(F404=1, 0, IF(E405="", 0, 1))</f>
        <v>0</v>
      </c>
    </row>
    <row r="406" spans="1:443" x14ac:dyDescent="0.25">
      <c r="B406" s="131"/>
      <c r="C406" s="132" t="s">
        <v>156</v>
      </c>
      <c r="D406" s="59"/>
      <c r="E406" s="105" t="str">
        <f>IF(AND(D404="No", D406=""), "",
    IF(D406="",
        IF(D405="PROVIDER NOT LISTED", "Manually enter provider name",
            IF(D405="", "Select provider from list", "")),
        IF(D404="No", "Delete value or change 'Is another domestic provider' response to 'Yes'",
            IF(AND(D405&lt;&gt;"PROVIDER NOT LISTED", D406&lt;&gt;""), "Delete value or choose PROVIDER NOT LISTED above",
                IF(D406="PROVIDER NOT LISTED", "",
                    IF(COUNTIF(D175:D566, D406)-1&gt;0, "Duplicate provider entry detected. Delete duplicate domestic provider", ""))))))</f>
        <v/>
      </c>
      <c r="F406" s="109">
        <f>IF(F404=1, 0, IF(E406="", 0, 1))</f>
        <v>0</v>
      </c>
    </row>
    <row r="407" spans="1:443" x14ac:dyDescent="0.25">
      <c r="B407" s="131"/>
      <c r="C407" s="132" t="s">
        <v>144</v>
      </c>
      <c r="D407" s="56"/>
      <c r="E407" s="105" t="str">
        <f>IF(D404="No",IF(D407&lt;&gt;"","Delete value or change 'Is another domestic provider' response to 'Yes'",""),IF(D407="","No value entered",IF(NOT(ISNUMBER(D407)),"Value must be a number",IF(D407&lt;0,"Value cannot be negative",IF(D407&lt;&gt;ROUND(D407,0),"Value must be rounded to the whole dollar","")))))</f>
        <v/>
      </c>
      <c r="F407" s="109">
        <f>IF(F404=1, 0, IF(E407="", 0, 1))</f>
        <v>0</v>
      </c>
    </row>
    <row r="408" spans="1:443" x14ac:dyDescent="0.25">
      <c r="B408" s="131"/>
      <c r="C408" s="133" t="s">
        <v>157</v>
      </c>
      <c r="D408" s="134"/>
      <c r="E408" s="105"/>
      <c r="F408" s="109">
        <f>IF(F404=1, 0, IF(E408="", 0, 1))</f>
        <v>0</v>
      </c>
    </row>
    <row r="409" spans="1:443" x14ac:dyDescent="0.25">
      <c r="B409" s="131"/>
      <c r="C409" s="132" t="s">
        <v>158</v>
      </c>
      <c r="D409" s="56"/>
      <c r="E409" s="105" t="str">
        <f>IF(AND(D409&lt;&gt;"",$D$140="No"),"Entity did not participate in Panel. Please delete value or contact OLSC for assistance",IF(D404="No",IF(D409&lt;&gt;"","Delete value or change 'Is another domestic provider' response to 'Yes'",""),IF(D409="",IF($D$140="Yes","No value entered",""),IF(NOT(ISNUMBER(D409)),"Value must be a number",IF(D409&lt;0,"Value cannot be negative",IF(D409&lt;&gt;ROUND(D409,0),"Value must be rounded to the whole dollar",""))))))</f>
        <v/>
      </c>
      <c r="F409" s="109">
        <f>IF(F404=1, 0, IF(E409="", 0, 1))</f>
        <v>0</v>
      </c>
    </row>
    <row r="410" spans="1:443" x14ac:dyDescent="0.25">
      <c r="B410" s="131"/>
      <c r="C410" s="132" t="s">
        <v>159</v>
      </c>
      <c r="D410" s="56"/>
      <c r="E410" s="105" t="str">
        <f>IF(AND(D410&lt;&gt;"",$D$140="No"),"Entity did not participate in Panel. Please delete value or contact OLSC for assistance",IF(D404="No",IF(D410&lt;&gt;"","Delete value or change 'Is another domestic provider' response to 'Yes'",""),IF(D410="",IF($D$140="Yes","No value entered",""),IF(NOT(ISNUMBER(D410)),"Value must be a number",IF(D410&lt;0,"Value cannot be negative",IF(D410&lt;&gt;ROUND(D410,0),"Value must be rounded to the whole dollar",""))))))</f>
        <v/>
      </c>
      <c r="F410" s="109">
        <f>IF(F404=1, 0, IF(E410="", 0, 1))</f>
        <v>0</v>
      </c>
    </row>
    <row r="411" spans="1:443" x14ac:dyDescent="0.25">
      <c r="B411" s="131"/>
      <c r="C411" s="203"/>
      <c r="D411" s="203"/>
      <c r="E411" s="203"/>
      <c r="F411" s="109">
        <f>IF(E411="", 0, 1)</f>
        <v>0</v>
      </c>
    </row>
    <row r="412" spans="1:443" s="154" customFormat="1" x14ac:dyDescent="0.3">
      <c r="A412" s="151"/>
      <c r="B412" s="152"/>
      <c r="C412" s="198" t="s">
        <v>160</v>
      </c>
      <c r="D412" s="198"/>
      <c r="E412" s="198"/>
      <c r="F412" s="153">
        <f t="shared" ref="F412" si="46">IF(E412="", 0, 1)</f>
        <v>0</v>
      </c>
      <c r="G412" s="151"/>
      <c r="H412" s="151"/>
      <c r="I412" s="151"/>
      <c r="J412" s="151"/>
      <c r="K412" s="151"/>
      <c r="L412" s="151"/>
      <c r="M412" s="151"/>
      <c r="N412" s="151"/>
      <c r="O412" s="151"/>
      <c r="P412" s="151"/>
      <c r="Q412" s="151"/>
      <c r="R412" s="151"/>
      <c r="S412" s="151"/>
      <c r="T412" s="151"/>
      <c r="U412" s="151"/>
      <c r="V412" s="151"/>
      <c r="W412" s="151"/>
      <c r="X412" s="151"/>
      <c r="Y412" s="151"/>
      <c r="Z412" s="151"/>
      <c r="AA412" s="151"/>
      <c r="AB412" s="151"/>
      <c r="AC412" s="151"/>
      <c r="AD412" s="151"/>
      <c r="AE412" s="151"/>
      <c r="AF412" s="151"/>
      <c r="AG412" s="151"/>
      <c r="AH412" s="151"/>
      <c r="AI412" s="151"/>
      <c r="AJ412" s="151"/>
      <c r="AK412" s="151"/>
      <c r="AL412" s="151"/>
      <c r="AM412" s="151"/>
      <c r="AN412" s="151"/>
      <c r="AO412" s="151"/>
      <c r="AP412" s="151"/>
      <c r="AQ412" s="151"/>
      <c r="AR412" s="151"/>
      <c r="AS412" s="151"/>
      <c r="AT412" s="151"/>
      <c r="AU412" s="151"/>
      <c r="AV412" s="151"/>
      <c r="AW412" s="151"/>
      <c r="AX412" s="151"/>
      <c r="AY412" s="151"/>
      <c r="AZ412" s="151"/>
      <c r="BA412" s="151"/>
      <c r="BB412" s="151"/>
      <c r="BC412" s="151"/>
      <c r="BD412" s="151"/>
      <c r="BE412" s="151"/>
      <c r="BF412" s="151"/>
      <c r="BG412" s="151"/>
      <c r="BH412" s="151"/>
      <c r="BI412" s="151"/>
      <c r="BJ412" s="151"/>
      <c r="BK412" s="151"/>
      <c r="BL412" s="151"/>
      <c r="BM412" s="151"/>
      <c r="BN412" s="151"/>
      <c r="BO412" s="151"/>
      <c r="BP412" s="151"/>
      <c r="BQ412" s="151"/>
      <c r="BR412" s="151"/>
      <c r="BS412" s="151"/>
      <c r="BT412" s="151"/>
      <c r="BU412" s="151"/>
      <c r="BV412" s="151"/>
      <c r="BW412" s="151"/>
      <c r="BX412" s="151"/>
      <c r="BY412" s="151"/>
      <c r="BZ412" s="151"/>
      <c r="CA412" s="151"/>
      <c r="CB412" s="151"/>
      <c r="CC412" s="151"/>
      <c r="CD412" s="151"/>
      <c r="CE412" s="151"/>
      <c r="CF412" s="151"/>
      <c r="CG412" s="151"/>
      <c r="CH412" s="151"/>
      <c r="CI412" s="151"/>
      <c r="CJ412" s="151"/>
      <c r="CK412" s="151"/>
      <c r="CL412" s="151"/>
      <c r="CM412" s="151"/>
      <c r="CN412" s="151"/>
      <c r="CO412" s="151"/>
      <c r="CP412" s="151"/>
      <c r="CQ412" s="151"/>
      <c r="CR412" s="151"/>
      <c r="CS412" s="151"/>
      <c r="CT412" s="151"/>
      <c r="CU412" s="151"/>
      <c r="CV412" s="151"/>
      <c r="CW412" s="151"/>
      <c r="CX412" s="151"/>
      <c r="CY412" s="151"/>
      <c r="CZ412" s="151"/>
      <c r="DA412" s="151"/>
      <c r="DB412" s="151"/>
      <c r="DC412" s="151"/>
      <c r="DD412" s="151"/>
      <c r="DE412" s="151"/>
      <c r="DF412" s="151"/>
      <c r="DG412" s="151"/>
      <c r="DH412" s="151"/>
      <c r="DI412" s="151"/>
      <c r="DJ412" s="151"/>
      <c r="DK412" s="151"/>
      <c r="DL412" s="151"/>
      <c r="DM412" s="151"/>
      <c r="DN412" s="151"/>
      <c r="DO412" s="151"/>
      <c r="DP412" s="151"/>
      <c r="DQ412" s="151"/>
      <c r="DR412" s="151"/>
      <c r="DS412" s="151"/>
      <c r="DT412" s="151"/>
      <c r="DU412" s="151"/>
      <c r="DV412" s="151"/>
      <c r="DW412" s="151"/>
      <c r="DX412" s="151"/>
      <c r="DY412" s="151"/>
      <c r="DZ412" s="151"/>
      <c r="EA412" s="151"/>
      <c r="EB412" s="151"/>
      <c r="EC412" s="151"/>
      <c r="ED412" s="151"/>
      <c r="EE412" s="151"/>
      <c r="EF412" s="151"/>
      <c r="EG412" s="151"/>
      <c r="EH412" s="151"/>
      <c r="EI412" s="151"/>
      <c r="EJ412" s="151"/>
      <c r="EK412" s="151"/>
      <c r="EL412" s="151"/>
      <c r="EM412" s="151"/>
      <c r="EN412" s="151"/>
      <c r="EO412" s="151"/>
      <c r="EP412" s="151"/>
      <c r="EQ412" s="151"/>
      <c r="ER412" s="151"/>
      <c r="ES412" s="151"/>
      <c r="ET412" s="151"/>
      <c r="EU412" s="151"/>
      <c r="EV412" s="151"/>
      <c r="EW412" s="151"/>
      <c r="EX412" s="151"/>
      <c r="EY412" s="151"/>
      <c r="EZ412" s="151"/>
      <c r="FA412" s="151"/>
      <c r="FB412" s="151"/>
      <c r="FC412" s="151"/>
      <c r="FD412" s="151"/>
      <c r="FE412" s="151"/>
      <c r="FF412" s="151"/>
      <c r="FG412" s="151"/>
      <c r="FH412" s="151"/>
      <c r="FI412" s="151"/>
      <c r="FJ412" s="151"/>
      <c r="FK412" s="151"/>
      <c r="FL412" s="151"/>
      <c r="FM412" s="151"/>
      <c r="FN412" s="151"/>
      <c r="FO412" s="151"/>
      <c r="FP412" s="151"/>
      <c r="FQ412" s="151"/>
      <c r="FR412" s="151"/>
      <c r="FS412" s="151"/>
      <c r="FT412" s="151"/>
      <c r="FU412" s="151"/>
      <c r="FV412" s="151"/>
      <c r="FW412" s="151"/>
      <c r="FX412" s="151"/>
      <c r="FY412" s="151"/>
      <c r="FZ412" s="151"/>
      <c r="GA412" s="151"/>
      <c r="GB412" s="151"/>
      <c r="GC412" s="151"/>
      <c r="GD412" s="151"/>
      <c r="GE412" s="151"/>
      <c r="GF412" s="151"/>
      <c r="GG412" s="151"/>
      <c r="GH412" s="151"/>
      <c r="GI412" s="151"/>
      <c r="GJ412" s="151"/>
      <c r="GK412" s="151"/>
      <c r="GL412" s="151"/>
      <c r="GM412" s="151"/>
      <c r="GN412" s="151"/>
      <c r="GO412" s="151"/>
      <c r="GP412" s="151"/>
      <c r="GQ412" s="151"/>
      <c r="GR412" s="151"/>
      <c r="GS412" s="151"/>
      <c r="GT412" s="151"/>
      <c r="GU412" s="151"/>
      <c r="GV412" s="151"/>
      <c r="GW412" s="151"/>
      <c r="GX412" s="151"/>
      <c r="GY412" s="151"/>
      <c r="GZ412" s="151"/>
      <c r="HA412" s="151"/>
      <c r="HB412" s="151"/>
      <c r="HC412" s="151"/>
      <c r="HD412" s="151"/>
      <c r="HE412" s="151"/>
      <c r="HF412" s="151"/>
      <c r="HG412" s="151"/>
      <c r="HH412" s="151"/>
      <c r="HI412" s="151"/>
      <c r="HJ412" s="151"/>
      <c r="HK412" s="151"/>
      <c r="HL412" s="151"/>
      <c r="HM412" s="151"/>
      <c r="HN412" s="151"/>
      <c r="HO412" s="151"/>
      <c r="HP412" s="151"/>
      <c r="HQ412" s="151"/>
      <c r="HR412" s="151"/>
      <c r="HS412" s="151"/>
      <c r="HT412" s="151"/>
      <c r="HU412" s="151"/>
      <c r="HV412" s="151"/>
      <c r="HW412" s="151"/>
      <c r="HX412" s="151"/>
      <c r="HY412" s="151"/>
      <c r="HZ412" s="151"/>
      <c r="IA412" s="151"/>
      <c r="IB412" s="151"/>
      <c r="IC412" s="151"/>
      <c r="ID412" s="151"/>
      <c r="IE412" s="151"/>
      <c r="IF412" s="151"/>
      <c r="IG412" s="151"/>
      <c r="IH412" s="151"/>
      <c r="II412" s="151"/>
      <c r="IJ412" s="151"/>
      <c r="IK412" s="151"/>
      <c r="IL412" s="151"/>
      <c r="IM412" s="151"/>
      <c r="IN412" s="151"/>
      <c r="IO412" s="151"/>
      <c r="IP412" s="151"/>
      <c r="IQ412" s="151"/>
      <c r="IR412" s="151"/>
      <c r="IS412" s="151"/>
      <c r="IT412" s="151"/>
      <c r="IU412" s="151"/>
      <c r="IV412" s="151"/>
      <c r="IW412" s="151"/>
      <c r="IX412" s="151"/>
      <c r="IY412" s="151"/>
      <c r="IZ412" s="151"/>
      <c r="JA412" s="151"/>
      <c r="JB412" s="151"/>
      <c r="JC412" s="151"/>
      <c r="JD412" s="151"/>
      <c r="JE412" s="151"/>
      <c r="JF412" s="151"/>
      <c r="JG412" s="151"/>
      <c r="JH412" s="151"/>
      <c r="JI412" s="151"/>
      <c r="JJ412" s="151"/>
      <c r="JK412" s="151"/>
      <c r="JL412" s="151"/>
      <c r="JM412" s="151"/>
      <c r="JN412" s="151"/>
      <c r="JO412" s="151"/>
      <c r="JP412" s="151"/>
      <c r="JQ412" s="151"/>
      <c r="JR412" s="151"/>
      <c r="JS412" s="151"/>
      <c r="JT412" s="151"/>
      <c r="JU412" s="151"/>
      <c r="JV412" s="151"/>
      <c r="JW412" s="151"/>
      <c r="JX412" s="151"/>
      <c r="JY412" s="151"/>
      <c r="JZ412" s="151"/>
      <c r="KA412" s="151"/>
      <c r="KB412" s="151"/>
      <c r="KC412" s="151"/>
      <c r="KD412" s="151"/>
      <c r="KE412" s="151"/>
      <c r="KF412" s="151"/>
      <c r="KG412" s="151"/>
      <c r="KH412" s="151"/>
      <c r="KI412" s="151"/>
      <c r="KJ412" s="151"/>
      <c r="KK412" s="151"/>
      <c r="KL412" s="151"/>
      <c r="KM412" s="151"/>
      <c r="KN412" s="151"/>
      <c r="KO412" s="151"/>
      <c r="KP412" s="151"/>
      <c r="KQ412" s="151"/>
      <c r="KR412" s="151"/>
      <c r="KS412" s="151"/>
      <c r="KT412" s="151"/>
      <c r="KU412" s="151"/>
      <c r="KV412" s="151"/>
      <c r="KW412" s="151"/>
      <c r="KX412" s="151"/>
      <c r="KY412" s="151"/>
      <c r="KZ412" s="151"/>
      <c r="LA412" s="151"/>
      <c r="LB412" s="151"/>
      <c r="LC412" s="151"/>
      <c r="LD412" s="151"/>
      <c r="LE412" s="151"/>
      <c r="LF412" s="151"/>
      <c r="LG412" s="151"/>
      <c r="LH412" s="151"/>
      <c r="LI412" s="151"/>
      <c r="LJ412" s="151"/>
      <c r="LK412" s="151"/>
      <c r="LL412" s="151"/>
      <c r="LM412" s="151"/>
      <c r="LN412" s="151"/>
      <c r="LO412" s="151"/>
      <c r="LP412" s="151"/>
      <c r="LQ412" s="151"/>
      <c r="LR412" s="151"/>
      <c r="LS412" s="151"/>
      <c r="LT412" s="151"/>
      <c r="LU412" s="151"/>
      <c r="LV412" s="151"/>
      <c r="LW412" s="151"/>
      <c r="LX412" s="151"/>
      <c r="LY412" s="151"/>
      <c r="LZ412" s="151"/>
      <c r="MA412" s="151"/>
      <c r="MB412" s="151"/>
      <c r="MC412" s="151"/>
      <c r="MD412" s="151"/>
      <c r="ME412" s="151"/>
      <c r="MF412" s="151"/>
      <c r="MG412" s="151"/>
      <c r="MH412" s="151"/>
      <c r="MI412" s="151"/>
      <c r="MJ412" s="151"/>
      <c r="MK412" s="151"/>
      <c r="ML412" s="151"/>
      <c r="MM412" s="151"/>
      <c r="MN412" s="151"/>
      <c r="MO412" s="151"/>
      <c r="MP412" s="151"/>
      <c r="MQ412" s="151"/>
      <c r="MR412" s="151"/>
      <c r="MS412" s="151"/>
      <c r="MT412" s="151"/>
      <c r="MU412" s="151"/>
      <c r="MV412" s="151"/>
      <c r="MW412" s="151"/>
      <c r="MX412" s="151"/>
      <c r="MY412" s="151"/>
      <c r="MZ412" s="151"/>
      <c r="NA412" s="151"/>
      <c r="NB412" s="151"/>
      <c r="NC412" s="151"/>
      <c r="ND412" s="151"/>
      <c r="NE412" s="151"/>
      <c r="NF412" s="151"/>
      <c r="NG412" s="151"/>
      <c r="NH412" s="151"/>
      <c r="NI412" s="151"/>
      <c r="NJ412" s="151"/>
      <c r="NK412" s="151"/>
      <c r="NL412" s="151"/>
      <c r="NM412" s="151"/>
      <c r="NN412" s="151"/>
      <c r="NO412" s="151"/>
      <c r="NP412" s="151"/>
      <c r="NQ412" s="151"/>
      <c r="NR412" s="151"/>
      <c r="NS412" s="151"/>
      <c r="NT412" s="151"/>
      <c r="NU412" s="151"/>
      <c r="NV412" s="151"/>
      <c r="NW412" s="151"/>
      <c r="NX412" s="151"/>
      <c r="NY412" s="151"/>
      <c r="NZ412" s="151"/>
      <c r="OA412" s="151"/>
      <c r="OB412" s="151"/>
      <c r="OC412" s="151"/>
      <c r="OD412" s="151"/>
      <c r="OE412" s="151"/>
      <c r="OF412" s="151"/>
      <c r="OG412" s="151"/>
      <c r="OH412" s="151"/>
      <c r="OI412" s="151"/>
      <c r="OJ412" s="151"/>
      <c r="OK412" s="151"/>
      <c r="OL412" s="151"/>
      <c r="OM412" s="151"/>
      <c r="ON412" s="151"/>
      <c r="OO412" s="151"/>
      <c r="OP412" s="151"/>
      <c r="OQ412" s="151"/>
      <c r="OR412" s="151"/>
      <c r="OS412" s="151"/>
      <c r="OT412" s="151"/>
      <c r="OU412" s="151"/>
      <c r="OV412" s="151"/>
      <c r="OW412" s="151"/>
      <c r="OX412" s="151"/>
      <c r="OY412" s="151"/>
      <c r="OZ412" s="151"/>
      <c r="PA412" s="151"/>
      <c r="PB412" s="151"/>
      <c r="PC412" s="151"/>
      <c r="PD412" s="151"/>
      <c r="PE412" s="151"/>
      <c r="PF412" s="151"/>
      <c r="PG412" s="151"/>
      <c r="PH412" s="151"/>
      <c r="PI412" s="151"/>
      <c r="PJ412" s="151"/>
      <c r="PK412" s="151"/>
      <c r="PL412" s="151"/>
      <c r="PM412" s="151"/>
      <c r="PN412" s="151"/>
      <c r="PO412" s="151"/>
      <c r="PP412" s="151"/>
      <c r="PQ412" s="151"/>
      <c r="PR412" s="151"/>
      <c r="PS412" s="151"/>
      <c r="PT412" s="151"/>
      <c r="PU412" s="151"/>
      <c r="PV412" s="151"/>
      <c r="PW412" s="151"/>
      <c r="PX412" s="151"/>
      <c r="PY412" s="151"/>
      <c r="PZ412" s="151"/>
      <c r="QA412" s="151"/>
    </row>
    <row r="413" spans="1:443" x14ac:dyDescent="0.25">
      <c r="B413" s="196"/>
      <c r="C413" s="196"/>
      <c r="D413" s="196"/>
      <c r="E413" s="196"/>
      <c r="F413" s="109"/>
    </row>
    <row r="414" spans="1:443" x14ac:dyDescent="0.25">
      <c r="B414" s="131"/>
      <c r="C414" s="7" t="s">
        <v>153</v>
      </c>
      <c r="D414" s="144" t="s">
        <v>163</v>
      </c>
      <c r="E414" s="6" t="str">
        <f>IF(D414="", "Yes or No selection required", IF(AND(D404&lt;&gt;"Yes", D414="Yes"), "Additional providers need to be filled in sequentially. Enter provider details in above section.", ""))</f>
        <v/>
      </c>
      <c r="F414" s="109">
        <f t="shared" ref="F414" si="47">IF(E414="", 0, 1)</f>
        <v>0</v>
      </c>
    </row>
    <row r="415" spans="1:443" x14ac:dyDescent="0.25">
      <c r="B415" s="131"/>
      <c r="C415" s="132" t="s">
        <v>154</v>
      </c>
      <c r="D415" s="56"/>
      <c r="E415" s="105" t="str">
        <f>IF(AND(D414="No", D415=""), "", IF(D415="", "Select provider from list", IF(D414="No", "Delete value or change 'Is another domestic provider' response to 'Yes'", IF(D415="PROVIDER NOT LISTED", "", IF(COUNTIF(D416:D566, D415)+COUNTIF(D175:D414, D415)&gt;0, "Duplicate provider entry detected. Delete duplicate domestic provider", "")))))</f>
        <v/>
      </c>
      <c r="F415" s="109">
        <f>IF(F414=1, 0, IF(E415="", 0, 1))</f>
        <v>0</v>
      </c>
    </row>
    <row r="416" spans="1:443" x14ac:dyDescent="0.25">
      <c r="B416" s="131"/>
      <c r="C416" s="132" t="s">
        <v>156</v>
      </c>
      <c r="D416" s="59"/>
      <c r="E416" s="105" t="str">
        <f>IF(AND(D414="No", D416=""), "",
    IF(D416="",
        IF(D415="PROVIDER NOT LISTED", "Manually enter provider name",
            IF(D415="", "Select provider from list", "")),
        IF(D414="No", "Delete value or change 'Is another domestic provider' response to 'Yes'",
            IF(AND(D415&lt;&gt;"PROVIDER NOT LISTED", D416&lt;&gt;""), "Delete value or choose PROVIDER NOT LISTED above",
                IF(D416="PROVIDER NOT LISTED", "",
                    IF(COUNTIF(D175:D566, D416)-1&gt;0, "Duplicate provider entry detected. Delete duplicate domestic provider", ""))))))</f>
        <v/>
      </c>
      <c r="F416" s="109">
        <f>IF(F414=1, 0, IF(E416="", 0, 1))</f>
        <v>0</v>
      </c>
    </row>
    <row r="417" spans="1:443" x14ac:dyDescent="0.25">
      <c r="B417" s="131"/>
      <c r="C417" s="132" t="s">
        <v>144</v>
      </c>
      <c r="D417" s="56"/>
      <c r="E417" s="105" t="str">
        <f>IF(D414="No",IF(D417&lt;&gt;"","Delete value or change 'Is another domestic provider' response to 'Yes'",""),IF(D417="","No value entered",IF(NOT(ISNUMBER(D417)),"Value must be a number",IF(D417&lt;0,"Value cannot be negative",IF(D417&lt;&gt;ROUND(D417,0),"Value must be rounded to the whole dollar","")))))</f>
        <v/>
      </c>
      <c r="F417" s="109">
        <f>IF(F414=1, 0, IF(E417="", 0, 1))</f>
        <v>0</v>
      </c>
    </row>
    <row r="418" spans="1:443" x14ac:dyDescent="0.25">
      <c r="B418" s="131"/>
      <c r="C418" s="133" t="s">
        <v>157</v>
      </c>
      <c r="D418" s="134"/>
      <c r="E418" s="105"/>
      <c r="F418" s="109">
        <f>IF(F414=1, 0, IF(E418="", 0, 1))</f>
        <v>0</v>
      </c>
    </row>
    <row r="419" spans="1:443" x14ac:dyDescent="0.25">
      <c r="B419" s="131"/>
      <c r="C419" s="132" t="s">
        <v>158</v>
      </c>
      <c r="D419" s="56"/>
      <c r="E419" s="105" t="str">
        <f>IF(AND(D419&lt;&gt;"",$D$140="No"),"Entity did not participate in Panel. Please delete value or contact OLSC for assistance",IF(D414="No",IF(D419&lt;&gt;"","Delete value or change 'Is another domestic provider' response to 'Yes'",""),IF(D419="",IF($D$140="Yes","No value entered",""),IF(NOT(ISNUMBER(D419)),"Value must be a number",IF(D419&lt;0,"Value cannot be negative",IF(D419&lt;&gt;ROUND(D419,0),"Value must be rounded to the whole dollar",""))))))</f>
        <v/>
      </c>
      <c r="F419" s="109">
        <f>IF(F414=1, 0, IF(E419="", 0, 1))</f>
        <v>0</v>
      </c>
    </row>
    <row r="420" spans="1:443" x14ac:dyDescent="0.25">
      <c r="B420" s="131"/>
      <c r="C420" s="132" t="s">
        <v>159</v>
      </c>
      <c r="D420" s="56"/>
      <c r="E420" s="105" t="str">
        <f>IF(AND(D420&lt;&gt;"",$D$140="No"),"Entity did not participate in Panel. Please delete value or contact OLSC for assistance",IF(D414="No",IF(D420&lt;&gt;"","Delete value or change 'Is another domestic provider' response to 'Yes'",""),IF(D420="",IF($D$140="Yes","No value entered",""),IF(NOT(ISNUMBER(D420)),"Value must be a number",IF(D420&lt;0,"Value cannot be negative",IF(D420&lt;&gt;ROUND(D420,0),"Value must be rounded to the whole dollar",""))))))</f>
        <v/>
      </c>
      <c r="F420" s="109">
        <f>IF(F414=1, 0, IF(E420="", 0, 1))</f>
        <v>0</v>
      </c>
    </row>
    <row r="421" spans="1:443" x14ac:dyDescent="0.25">
      <c r="B421" s="131"/>
      <c r="C421" s="203"/>
      <c r="D421" s="203"/>
      <c r="E421" s="203"/>
      <c r="F421" s="109">
        <f>IF(E421="", 0, 1)</f>
        <v>0</v>
      </c>
    </row>
    <row r="422" spans="1:443" s="154" customFormat="1" x14ac:dyDescent="0.3">
      <c r="A422" s="151"/>
      <c r="B422" s="152"/>
      <c r="C422" s="198" t="s">
        <v>160</v>
      </c>
      <c r="D422" s="198"/>
      <c r="E422" s="198"/>
      <c r="F422" s="153">
        <f t="shared" ref="F422" si="48">IF(E422="", 0, 1)</f>
        <v>0</v>
      </c>
      <c r="G422" s="151"/>
      <c r="H422" s="151"/>
      <c r="I422" s="151"/>
      <c r="J422" s="151"/>
      <c r="K422" s="151"/>
      <c r="L422" s="151"/>
      <c r="M422" s="151"/>
      <c r="N422" s="151"/>
      <c r="O422" s="151"/>
      <c r="P422" s="151"/>
      <c r="Q422" s="151"/>
      <c r="R422" s="151"/>
      <c r="S422" s="151"/>
      <c r="T422" s="151"/>
      <c r="U422" s="151"/>
      <c r="V422" s="151"/>
      <c r="W422" s="151"/>
      <c r="X422" s="151"/>
      <c r="Y422" s="151"/>
      <c r="Z422" s="151"/>
      <c r="AA422" s="151"/>
      <c r="AB422" s="151"/>
      <c r="AC422" s="151"/>
      <c r="AD422" s="151"/>
      <c r="AE422" s="151"/>
      <c r="AF422" s="151"/>
      <c r="AG422" s="151"/>
      <c r="AH422" s="151"/>
      <c r="AI422" s="151"/>
      <c r="AJ422" s="151"/>
      <c r="AK422" s="151"/>
      <c r="AL422" s="151"/>
      <c r="AM422" s="151"/>
      <c r="AN422" s="151"/>
      <c r="AO422" s="151"/>
      <c r="AP422" s="151"/>
      <c r="AQ422" s="151"/>
      <c r="AR422" s="151"/>
      <c r="AS422" s="151"/>
      <c r="AT422" s="151"/>
      <c r="AU422" s="151"/>
      <c r="AV422" s="151"/>
      <c r="AW422" s="151"/>
      <c r="AX422" s="151"/>
      <c r="AY422" s="151"/>
      <c r="AZ422" s="151"/>
      <c r="BA422" s="151"/>
      <c r="BB422" s="151"/>
      <c r="BC422" s="151"/>
      <c r="BD422" s="151"/>
      <c r="BE422" s="151"/>
      <c r="BF422" s="151"/>
      <c r="BG422" s="151"/>
      <c r="BH422" s="151"/>
      <c r="BI422" s="151"/>
      <c r="BJ422" s="151"/>
      <c r="BK422" s="151"/>
      <c r="BL422" s="151"/>
      <c r="BM422" s="151"/>
      <c r="BN422" s="151"/>
      <c r="BO422" s="151"/>
      <c r="BP422" s="151"/>
      <c r="BQ422" s="151"/>
      <c r="BR422" s="151"/>
      <c r="BS422" s="151"/>
      <c r="BT422" s="151"/>
      <c r="BU422" s="151"/>
      <c r="BV422" s="151"/>
      <c r="BW422" s="151"/>
      <c r="BX422" s="151"/>
      <c r="BY422" s="151"/>
      <c r="BZ422" s="151"/>
      <c r="CA422" s="151"/>
      <c r="CB422" s="151"/>
      <c r="CC422" s="151"/>
      <c r="CD422" s="151"/>
      <c r="CE422" s="151"/>
      <c r="CF422" s="151"/>
      <c r="CG422" s="151"/>
      <c r="CH422" s="151"/>
      <c r="CI422" s="151"/>
      <c r="CJ422" s="151"/>
      <c r="CK422" s="151"/>
      <c r="CL422" s="151"/>
      <c r="CM422" s="151"/>
      <c r="CN422" s="151"/>
      <c r="CO422" s="151"/>
      <c r="CP422" s="151"/>
      <c r="CQ422" s="151"/>
      <c r="CR422" s="151"/>
      <c r="CS422" s="151"/>
      <c r="CT422" s="151"/>
      <c r="CU422" s="151"/>
      <c r="CV422" s="151"/>
      <c r="CW422" s="151"/>
      <c r="CX422" s="151"/>
      <c r="CY422" s="151"/>
      <c r="CZ422" s="151"/>
      <c r="DA422" s="151"/>
      <c r="DB422" s="151"/>
      <c r="DC422" s="151"/>
      <c r="DD422" s="151"/>
      <c r="DE422" s="151"/>
      <c r="DF422" s="151"/>
      <c r="DG422" s="151"/>
      <c r="DH422" s="151"/>
      <c r="DI422" s="151"/>
      <c r="DJ422" s="151"/>
      <c r="DK422" s="151"/>
      <c r="DL422" s="151"/>
      <c r="DM422" s="151"/>
      <c r="DN422" s="151"/>
      <c r="DO422" s="151"/>
      <c r="DP422" s="151"/>
      <c r="DQ422" s="151"/>
      <c r="DR422" s="151"/>
      <c r="DS422" s="151"/>
      <c r="DT422" s="151"/>
      <c r="DU422" s="151"/>
      <c r="DV422" s="151"/>
      <c r="DW422" s="151"/>
      <c r="DX422" s="151"/>
      <c r="DY422" s="151"/>
      <c r="DZ422" s="151"/>
      <c r="EA422" s="151"/>
      <c r="EB422" s="151"/>
      <c r="EC422" s="151"/>
      <c r="ED422" s="151"/>
      <c r="EE422" s="151"/>
      <c r="EF422" s="151"/>
      <c r="EG422" s="151"/>
      <c r="EH422" s="151"/>
      <c r="EI422" s="151"/>
      <c r="EJ422" s="151"/>
      <c r="EK422" s="151"/>
      <c r="EL422" s="151"/>
      <c r="EM422" s="151"/>
      <c r="EN422" s="151"/>
      <c r="EO422" s="151"/>
      <c r="EP422" s="151"/>
      <c r="EQ422" s="151"/>
      <c r="ER422" s="151"/>
      <c r="ES422" s="151"/>
      <c r="ET422" s="151"/>
      <c r="EU422" s="151"/>
      <c r="EV422" s="151"/>
      <c r="EW422" s="151"/>
      <c r="EX422" s="151"/>
      <c r="EY422" s="151"/>
      <c r="EZ422" s="151"/>
      <c r="FA422" s="151"/>
      <c r="FB422" s="151"/>
      <c r="FC422" s="151"/>
      <c r="FD422" s="151"/>
      <c r="FE422" s="151"/>
      <c r="FF422" s="151"/>
      <c r="FG422" s="151"/>
      <c r="FH422" s="151"/>
      <c r="FI422" s="151"/>
      <c r="FJ422" s="151"/>
      <c r="FK422" s="151"/>
      <c r="FL422" s="151"/>
      <c r="FM422" s="151"/>
      <c r="FN422" s="151"/>
      <c r="FO422" s="151"/>
      <c r="FP422" s="151"/>
      <c r="FQ422" s="151"/>
      <c r="FR422" s="151"/>
      <c r="FS422" s="151"/>
      <c r="FT422" s="151"/>
      <c r="FU422" s="151"/>
      <c r="FV422" s="151"/>
      <c r="FW422" s="151"/>
      <c r="FX422" s="151"/>
      <c r="FY422" s="151"/>
      <c r="FZ422" s="151"/>
      <c r="GA422" s="151"/>
      <c r="GB422" s="151"/>
      <c r="GC422" s="151"/>
      <c r="GD422" s="151"/>
      <c r="GE422" s="151"/>
      <c r="GF422" s="151"/>
      <c r="GG422" s="151"/>
      <c r="GH422" s="151"/>
      <c r="GI422" s="151"/>
      <c r="GJ422" s="151"/>
      <c r="GK422" s="151"/>
      <c r="GL422" s="151"/>
      <c r="GM422" s="151"/>
      <c r="GN422" s="151"/>
      <c r="GO422" s="151"/>
      <c r="GP422" s="151"/>
      <c r="GQ422" s="151"/>
      <c r="GR422" s="151"/>
      <c r="GS422" s="151"/>
      <c r="GT422" s="151"/>
      <c r="GU422" s="151"/>
      <c r="GV422" s="151"/>
      <c r="GW422" s="151"/>
      <c r="GX422" s="151"/>
      <c r="GY422" s="151"/>
      <c r="GZ422" s="151"/>
      <c r="HA422" s="151"/>
      <c r="HB422" s="151"/>
      <c r="HC422" s="151"/>
      <c r="HD422" s="151"/>
      <c r="HE422" s="151"/>
      <c r="HF422" s="151"/>
      <c r="HG422" s="151"/>
      <c r="HH422" s="151"/>
      <c r="HI422" s="151"/>
      <c r="HJ422" s="151"/>
      <c r="HK422" s="151"/>
      <c r="HL422" s="151"/>
      <c r="HM422" s="151"/>
      <c r="HN422" s="151"/>
      <c r="HO422" s="151"/>
      <c r="HP422" s="151"/>
      <c r="HQ422" s="151"/>
      <c r="HR422" s="151"/>
      <c r="HS422" s="151"/>
      <c r="HT422" s="151"/>
      <c r="HU422" s="151"/>
      <c r="HV422" s="151"/>
      <c r="HW422" s="151"/>
      <c r="HX422" s="151"/>
      <c r="HY422" s="151"/>
      <c r="HZ422" s="151"/>
      <c r="IA422" s="151"/>
      <c r="IB422" s="151"/>
      <c r="IC422" s="151"/>
      <c r="ID422" s="151"/>
      <c r="IE422" s="151"/>
      <c r="IF422" s="151"/>
      <c r="IG422" s="151"/>
      <c r="IH422" s="151"/>
      <c r="II422" s="151"/>
      <c r="IJ422" s="151"/>
      <c r="IK422" s="151"/>
      <c r="IL422" s="151"/>
      <c r="IM422" s="151"/>
      <c r="IN422" s="151"/>
      <c r="IO422" s="151"/>
      <c r="IP422" s="151"/>
      <c r="IQ422" s="151"/>
      <c r="IR422" s="151"/>
      <c r="IS422" s="151"/>
      <c r="IT422" s="151"/>
      <c r="IU422" s="151"/>
      <c r="IV422" s="151"/>
      <c r="IW422" s="151"/>
      <c r="IX422" s="151"/>
      <c r="IY422" s="151"/>
      <c r="IZ422" s="151"/>
      <c r="JA422" s="151"/>
      <c r="JB422" s="151"/>
      <c r="JC422" s="151"/>
      <c r="JD422" s="151"/>
      <c r="JE422" s="151"/>
      <c r="JF422" s="151"/>
      <c r="JG422" s="151"/>
      <c r="JH422" s="151"/>
      <c r="JI422" s="151"/>
      <c r="JJ422" s="151"/>
      <c r="JK422" s="151"/>
      <c r="JL422" s="151"/>
      <c r="JM422" s="151"/>
      <c r="JN422" s="151"/>
      <c r="JO422" s="151"/>
      <c r="JP422" s="151"/>
      <c r="JQ422" s="151"/>
      <c r="JR422" s="151"/>
      <c r="JS422" s="151"/>
      <c r="JT422" s="151"/>
      <c r="JU422" s="151"/>
      <c r="JV422" s="151"/>
      <c r="JW422" s="151"/>
      <c r="JX422" s="151"/>
      <c r="JY422" s="151"/>
      <c r="JZ422" s="151"/>
      <c r="KA422" s="151"/>
      <c r="KB422" s="151"/>
      <c r="KC422" s="151"/>
      <c r="KD422" s="151"/>
      <c r="KE422" s="151"/>
      <c r="KF422" s="151"/>
      <c r="KG422" s="151"/>
      <c r="KH422" s="151"/>
      <c r="KI422" s="151"/>
      <c r="KJ422" s="151"/>
      <c r="KK422" s="151"/>
      <c r="KL422" s="151"/>
      <c r="KM422" s="151"/>
      <c r="KN422" s="151"/>
      <c r="KO422" s="151"/>
      <c r="KP422" s="151"/>
      <c r="KQ422" s="151"/>
      <c r="KR422" s="151"/>
      <c r="KS422" s="151"/>
      <c r="KT422" s="151"/>
      <c r="KU422" s="151"/>
      <c r="KV422" s="151"/>
      <c r="KW422" s="151"/>
      <c r="KX422" s="151"/>
      <c r="KY422" s="151"/>
      <c r="KZ422" s="151"/>
      <c r="LA422" s="151"/>
      <c r="LB422" s="151"/>
      <c r="LC422" s="151"/>
      <c r="LD422" s="151"/>
      <c r="LE422" s="151"/>
      <c r="LF422" s="151"/>
      <c r="LG422" s="151"/>
      <c r="LH422" s="151"/>
      <c r="LI422" s="151"/>
      <c r="LJ422" s="151"/>
      <c r="LK422" s="151"/>
      <c r="LL422" s="151"/>
      <c r="LM422" s="151"/>
      <c r="LN422" s="151"/>
      <c r="LO422" s="151"/>
      <c r="LP422" s="151"/>
      <c r="LQ422" s="151"/>
      <c r="LR422" s="151"/>
      <c r="LS422" s="151"/>
      <c r="LT422" s="151"/>
      <c r="LU422" s="151"/>
      <c r="LV422" s="151"/>
      <c r="LW422" s="151"/>
      <c r="LX422" s="151"/>
      <c r="LY422" s="151"/>
      <c r="LZ422" s="151"/>
      <c r="MA422" s="151"/>
      <c r="MB422" s="151"/>
      <c r="MC422" s="151"/>
      <c r="MD422" s="151"/>
      <c r="ME422" s="151"/>
      <c r="MF422" s="151"/>
      <c r="MG422" s="151"/>
      <c r="MH422" s="151"/>
      <c r="MI422" s="151"/>
      <c r="MJ422" s="151"/>
      <c r="MK422" s="151"/>
      <c r="ML422" s="151"/>
      <c r="MM422" s="151"/>
      <c r="MN422" s="151"/>
      <c r="MO422" s="151"/>
      <c r="MP422" s="151"/>
      <c r="MQ422" s="151"/>
      <c r="MR422" s="151"/>
      <c r="MS422" s="151"/>
      <c r="MT422" s="151"/>
      <c r="MU422" s="151"/>
      <c r="MV422" s="151"/>
      <c r="MW422" s="151"/>
      <c r="MX422" s="151"/>
      <c r="MY422" s="151"/>
      <c r="MZ422" s="151"/>
      <c r="NA422" s="151"/>
      <c r="NB422" s="151"/>
      <c r="NC422" s="151"/>
      <c r="ND422" s="151"/>
      <c r="NE422" s="151"/>
      <c r="NF422" s="151"/>
      <c r="NG422" s="151"/>
      <c r="NH422" s="151"/>
      <c r="NI422" s="151"/>
      <c r="NJ422" s="151"/>
      <c r="NK422" s="151"/>
      <c r="NL422" s="151"/>
      <c r="NM422" s="151"/>
      <c r="NN422" s="151"/>
      <c r="NO422" s="151"/>
      <c r="NP422" s="151"/>
      <c r="NQ422" s="151"/>
      <c r="NR422" s="151"/>
      <c r="NS422" s="151"/>
      <c r="NT422" s="151"/>
      <c r="NU422" s="151"/>
      <c r="NV422" s="151"/>
      <c r="NW422" s="151"/>
      <c r="NX422" s="151"/>
      <c r="NY422" s="151"/>
      <c r="NZ422" s="151"/>
      <c r="OA422" s="151"/>
      <c r="OB422" s="151"/>
      <c r="OC422" s="151"/>
      <c r="OD422" s="151"/>
      <c r="OE422" s="151"/>
      <c r="OF422" s="151"/>
      <c r="OG422" s="151"/>
      <c r="OH422" s="151"/>
      <c r="OI422" s="151"/>
      <c r="OJ422" s="151"/>
      <c r="OK422" s="151"/>
      <c r="OL422" s="151"/>
      <c r="OM422" s="151"/>
      <c r="ON422" s="151"/>
      <c r="OO422" s="151"/>
      <c r="OP422" s="151"/>
      <c r="OQ422" s="151"/>
      <c r="OR422" s="151"/>
      <c r="OS422" s="151"/>
      <c r="OT422" s="151"/>
      <c r="OU422" s="151"/>
      <c r="OV422" s="151"/>
      <c r="OW422" s="151"/>
      <c r="OX422" s="151"/>
      <c r="OY422" s="151"/>
      <c r="OZ422" s="151"/>
      <c r="PA422" s="151"/>
      <c r="PB422" s="151"/>
      <c r="PC422" s="151"/>
      <c r="PD422" s="151"/>
      <c r="PE422" s="151"/>
      <c r="PF422" s="151"/>
      <c r="PG422" s="151"/>
      <c r="PH422" s="151"/>
      <c r="PI422" s="151"/>
      <c r="PJ422" s="151"/>
      <c r="PK422" s="151"/>
      <c r="PL422" s="151"/>
      <c r="PM422" s="151"/>
      <c r="PN422" s="151"/>
      <c r="PO422" s="151"/>
      <c r="PP422" s="151"/>
      <c r="PQ422" s="151"/>
      <c r="PR422" s="151"/>
      <c r="PS422" s="151"/>
      <c r="PT422" s="151"/>
      <c r="PU422" s="151"/>
      <c r="PV422" s="151"/>
      <c r="PW422" s="151"/>
      <c r="PX422" s="151"/>
      <c r="PY422" s="151"/>
      <c r="PZ422" s="151"/>
      <c r="QA422" s="151"/>
    </row>
    <row r="423" spans="1:443" x14ac:dyDescent="0.25">
      <c r="B423" s="196"/>
      <c r="C423" s="196"/>
      <c r="D423" s="196"/>
      <c r="E423" s="196"/>
      <c r="F423" s="109"/>
    </row>
    <row r="424" spans="1:443" x14ac:dyDescent="0.25">
      <c r="B424" s="131"/>
      <c r="C424" s="7" t="s">
        <v>153</v>
      </c>
      <c r="D424" s="144" t="s">
        <v>163</v>
      </c>
      <c r="E424" s="6" t="str">
        <f>IF(D424="", "Yes or No selection required", IF(AND(D414&lt;&gt;"Yes", D424="Yes"), "Additional providers need to be filled in sequentially. Enter provider details in above section.", ""))</f>
        <v/>
      </c>
      <c r="F424" s="109">
        <f t="shared" ref="F424" si="49">IF(E424="", 0, 1)</f>
        <v>0</v>
      </c>
    </row>
    <row r="425" spans="1:443" x14ac:dyDescent="0.25">
      <c r="B425" s="131"/>
      <c r="C425" s="132" t="s">
        <v>154</v>
      </c>
      <c r="D425" s="56"/>
      <c r="E425" s="105" t="str">
        <f>IF(AND(D424="No", D425=""), "", IF(D425="", "Select provider from list", IF(D424="No", "Delete value or change 'Is another domestic provider' response to 'Yes'", IF(D425="PROVIDER NOT LISTED", "", IF(COUNTIF(D426:D566, D425)+COUNTIF(D175:D424, D425)&gt;0, "Duplicate provider entry detected. Delete duplicate domestic provider", "")))))</f>
        <v/>
      </c>
      <c r="F425" s="109">
        <f>IF(F424=1, 0, IF(E425="", 0, 1))</f>
        <v>0</v>
      </c>
    </row>
    <row r="426" spans="1:443" x14ac:dyDescent="0.25">
      <c r="B426" s="131"/>
      <c r="C426" s="132" t="s">
        <v>156</v>
      </c>
      <c r="D426" s="59"/>
      <c r="E426" s="105" t="str">
        <f>IF(AND(D424="No", D426=""), "",
    IF(D426="",
        IF(D425="PROVIDER NOT LISTED", "Manually enter provider name",
            IF(D425="", "Select provider from list", "")),
        IF(D424="No", "Delete value or change 'Is another domestic provider' response to 'Yes'",
            IF(AND(D425&lt;&gt;"PROVIDER NOT LISTED", D426&lt;&gt;""), "Delete value or choose PROVIDER NOT LISTED above",
                IF(D426="PROVIDER NOT LISTED", "",
                    IF(COUNTIF(D175:D566, D426)-1&gt;0, "Duplicate provider entry detected. Delete duplicate domestic provider", ""))))))</f>
        <v/>
      </c>
      <c r="F426" s="109">
        <f>IF(F424=1, 0, IF(E426="", 0, 1))</f>
        <v>0</v>
      </c>
    </row>
    <row r="427" spans="1:443" x14ac:dyDescent="0.25">
      <c r="B427" s="131"/>
      <c r="C427" s="132" t="s">
        <v>144</v>
      </c>
      <c r="D427" s="56"/>
      <c r="E427" s="105" t="str">
        <f>IF(D424="No",IF(D427&lt;&gt;"","Delete value or change 'Is another domestic provider' response to 'Yes'",""),IF(D427="","No value entered",IF(NOT(ISNUMBER(D427)),"Value must be a number",IF(D427&lt;0,"Value cannot be negative",IF(D427&lt;&gt;ROUND(D427,0),"Value must be rounded to the whole dollar","")))))</f>
        <v/>
      </c>
      <c r="F427" s="109">
        <f>IF(F424=1, 0, IF(E427="", 0, 1))</f>
        <v>0</v>
      </c>
    </row>
    <row r="428" spans="1:443" x14ac:dyDescent="0.25">
      <c r="B428" s="131"/>
      <c r="C428" s="133" t="s">
        <v>157</v>
      </c>
      <c r="D428" s="134"/>
      <c r="E428" s="105"/>
      <c r="F428" s="109">
        <f>IF(F424=1, 0, IF(E428="", 0, 1))</f>
        <v>0</v>
      </c>
    </row>
    <row r="429" spans="1:443" x14ac:dyDescent="0.25">
      <c r="B429" s="131"/>
      <c r="C429" s="132" t="s">
        <v>158</v>
      </c>
      <c r="D429" s="56"/>
      <c r="E429" s="105" t="str">
        <f>IF(AND(D429&lt;&gt;"",$D$140="No"),"Entity did not participate in Panel. Please delete value or contact OLSC for assistance",IF(D424="No",IF(D429&lt;&gt;"","Delete value or change 'Is another domestic provider' response to 'Yes'",""),IF(D429="",IF($D$140="Yes","No value entered",""),IF(NOT(ISNUMBER(D429)),"Value must be a number",IF(D429&lt;0,"Value cannot be negative",IF(D429&lt;&gt;ROUND(D429,0),"Value must be rounded to the whole dollar",""))))))</f>
        <v/>
      </c>
      <c r="F429" s="109">
        <f>IF(F424=1, 0, IF(E429="", 0, 1))</f>
        <v>0</v>
      </c>
    </row>
    <row r="430" spans="1:443" x14ac:dyDescent="0.25">
      <c r="B430" s="131"/>
      <c r="C430" s="132" t="s">
        <v>159</v>
      </c>
      <c r="D430" s="56"/>
      <c r="E430" s="105" t="str">
        <f>IF(AND(D430&lt;&gt;"",$D$140="No"),"Entity did not participate in Panel. Please delete value or contact OLSC for assistance",IF(D424="No",IF(D430&lt;&gt;"","Delete value or change 'Is another domestic provider' response to 'Yes'",""),IF(D430="",IF($D$140="Yes","No value entered",""),IF(NOT(ISNUMBER(D430)),"Value must be a number",IF(D430&lt;0,"Value cannot be negative",IF(D430&lt;&gt;ROUND(D430,0),"Value must be rounded to the whole dollar",""))))))</f>
        <v/>
      </c>
      <c r="F430" s="109">
        <f>IF(F424=1, 0, IF(E430="", 0, 1))</f>
        <v>0</v>
      </c>
    </row>
    <row r="431" spans="1:443" x14ac:dyDescent="0.25">
      <c r="B431" s="131"/>
      <c r="C431" s="203"/>
      <c r="D431" s="203"/>
      <c r="E431" s="203"/>
      <c r="F431" s="109">
        <f>IF(E431="", 0, 1)</f>
        <v>0</v>
      </c>
    </row>
    <row r="432" spans="1:443" s="154" customFormat="1" x14ac:dyDescent="0.3">
      <c r="A432" s="151"/>
      <c r="B432" s="152"/>
      <c r="C432" s="198" t="s">
        <v>160</v>
      </c>
      <c r="D432" s="198"/>
      <c r="E432" s="198"/>
      <c r="F432" s="153">
        <f t="shared" ref="F432" si="50">IF(E432="", 0, 1)</f>
        <v>0</v>
      </c>
      <c r="G432" s="151"/>
      <c r="H432" s="151"/>
      <c r="I432" s="151"/>
      <c r="J432" s="151"/>
      <c r="K432" s="151"/>
      <c r="L432" s="151"/>
      <c r="M432" s="151"/>
      <c r="N432" s="151"/>
      <c r="O432" s="151"/>
      <c r="P432" s="151"/>
      <c r="Q432" s="151"/>
      <c r="R432" s="151"/>
      <c r="S432" s="151"/>
      <c r="T432" s="151"/>
      <c r="U432" s="151"/>
      <c r="V432" s="151"/>
      <c r="W432" s="151"/>
      <c r="X432" s="151"/>
      <c r="Y432" s="151"/>
      <c r="Z432" s="151"/>
      <c r="AA432" s="151"/>
      <c r="AB432" s="151"/>
      <c r="AC432" s="151"/>
      <c r="AD432" s="151"/>
      <c r="AE432" s="151"/>
      <c r="AF432" s="151"/>
      <c r="AG432" s="151"/>
      <c r="AH432" s="151"/>
      <c r="AI432" s="151"/>
      <c r="AJ432" s="151"/>
      <c r="AK432" s="151"/>
      <c r="AL432" s="151"/>
      <c r="AM432" s="151"/>
      <c r="AN432" s="151"/>
      <c r="AO432" s="151"/>
      <c r="AP432" s="151"/>
      <c r="AQ432" s="151"/>
      <c r="AR432" s="151"/>
      <c r="AS432" s="151"/>
      <c r="AT432" s="151"/>
      <c r="AU432" s="151"/>
      <c r="AV432" s="151"/>
      <c r="AW432" s="151"/>
      <c r="AX432" s="151"/>
      <c r="AY432" s="151"/>
      <c r="AZ432" s="151"/>
      <c r="BA432" s="151"/>
      <c r="BB432" s="151"/>
      <c r="BC432" s="151"/>
      <c r="BD432" s="151"/>
      <c r="BE432" s="151"/>
      <c r="BF432" s="151"/>
      <c r="BG432" s="151"/>
      <c r="BH432" s="151"/>
      <c r="BI432" s="151"/>
      <c r="BJ432" s="151"/>
      <c r="BK432" s="151"/>
      <c r="BL432" s="151"/>
      <c r="BM432" s="151"/>
      <c r="BN432" s="151"/>
      <c r="BO432" s="151"/>
      <c r="BP432" s="151"/>
      <c r="BQ432" s="151"/>
      <c r="BR432" s="151"/>
      <c r="BS432" s="151"/>
      <c r="BT432" s="151"/>
      <c r="BU432" s="151"/>
      <c r="BV432" s="151"/>
      <c r="BW432" s="151"/>
      <c r="BX432" s="151"/>
      <c r="BY432" s="151"/>
      <c r="BZ432" s="151"/>
      <c r="CA432" s="151"/>
      <c r="CB432" s="151"/>
      <c r="CC432" s="151"/>
      <c r="CD432" s="151"/>
      <c r="CE432" s="151"/>
      <c r="CF432" s="151"/>
      <c r="CG432" s="151"/>
      <c r="CH432" s="151"/>
      <c r="CI432" s="151"/>
      <c r="CJ432" s="151"/>
      <c r="CK432" s="151"/>
      <c r="CL432" s="151"/>
      <c r="CM432" s="151"/>
      <c r="CN432" s="151"/>
      <c r="CO432" s="151"/>
      <c r="CP432" s="151"/>
      <c r="CQ432" s="151"/>
      <c r="CR432" s="151"/>
      <c r="CS432" s="151"/>
      <c r="CT432" s="151"/>
      <c r="CU432" s="151"/>
      <c r="CV432" s="151"/>
      <c r="CW432" s="151"/>
      <c r="CX432" s="151"/>
      <c r="CY432" s="151"/>
      <c r="CZ432" s="151"/>
      <c r="DA432" s="151"/>
      <c r="DB432" s="151"/>
      <c r="DC432" s="151"/>
      <c r="DD432" s="151"/>
      <c r="DE432" s="151"/>
      <c r="DF432" s="151"/>
      <c r="DG432" s="151"/>
      <c r="DH432" s="151"/>
      <c r="DI432" s="151"/>
      <c r="DJ432" s="151"/>
      <c r="DK432" s="151"/>
      <c r="DL432" s="151"/>
      <c r="DM432" s="151"/>
      <c r="DN432" s="151"/>
      <c r="DO432" s="151"/>
      <c r="DP432" s="151"/>
      <c r="DQ432" s="151"/>
      <c r="DR432" s="151"/>
      <c r="DS432" s="151"/>
      <c r="DT432" s="151"/>
      <c r="DU432" s="151"/>
      <c r="DV432" s="151"/>
      <c r="DW432" s="151"/>
      <c r="DX432" s="151"/>
      <c r="DY432" s="151"/>
      <c r="DZ432" s="151"/>
      <c r="EA432" s="151"/>
      <c r="EB432" s="151"/>
      <c r="EC432" s="151"/>
      <c r="ED432" s="151"/>
      <c r="EE432" s="151"/>
      <c r="EF432" s="151"/>
      <c r="EG432" s="151"/>
      <c r="EH432" s="151"/>
      <c r="EI432" s="151"/>
      <c r="EJ432" s="151"/>
      <c r="EK432" s="151"/>
      <c r="EL432" s="151"/>
      <c r="EM432" s="151"/>
      <c r="EN432" s="151"/>
      <c r="EO432" s="151"/>
      <c r="EP432" s="151"/>
      <c r="EQ432" s="151"/>
      <c r="ER432" s="151"/>
      <c r="ES432" s="151"/>
      <c r="ET432" s="151"/>
      <c r="EU432" s="151"/>
      <c r="EV432" s="151"/>
      <c r="EW432" s="151"/>
      <c r="EX432" s="151"/>
      <c r="EY432" s="151"/>
      <c r="EZ432" s="151"/>
      <c r="FA432" s="151"/>
      <c r="FB432" s="151"/>
      <c r="FC432" s="151"/>
      <c r="FD432" s="151"/>
      <c r="FE432" s="151"/>
      <c r="FF432" s="151"/>
      <c r="FG432" s="151"/>
      <c r="FH432" s="151"/>
      <c r="FI432" s="151"/>
      <c r="FJ432" s="151"/>
      <c r="FK432" s="151"/>
      <c r="FL432" s="151"/>
      <c r="FM432" s="151"/>
      <c r="FN432" s="151"/>
      <c r="FO432" s="151"/>
      <c r="FP432" s="151"/>
      <c r="FQ432" s="151"/>
      <c r="FR432" s="151"/>
      <c r="FS432" s="151"/>
      <c r="FT432" s="151"/>
      <c r="FU432" s="151"/>
      <c r="FV432" s="151"/>
      <c r="FW432" s="151"/>
      <c r="FX432" s="151"/>
      <c r="FY432" s="151"/>
      <c r="FZ432" s="151"/>
      <c r="GA432" s="151"/>
      <c r="GB432" s="151"/>
      <c r="GC432" s="151"/>
      <c r="GD432" s="151"/>
      <c r="GE432" s="151"/>
      <c r="GF432" s="151"/>
      <c r="GG432" s="151"/>
      <c r="GH432" s="151"/>
      <c r="GI432" s="151"/>
      <c r="GJ432" s="151"/>
      <c r="GK432" s="151"/>
      <c r="GL432" s="151"/>
      <c r="GM432" s="151"/>
      <c r="GN432" s="151"/>
      <c r="GO432" s="151"/>
      <c r="GP432" s="151"/>
      <c r="GQ432" s="151"/>
      <c r="GR432" s="151"/>
      <c r="GS432" s="151"/>
      <c r="GT432" s="151"/>
      <c r="GU432" s="151"/>
      <c r="GV432" s="151"/>
      <c r="GW432" s="151"/>
      <c r="GX432" s="151"/>
      <c r="GY432" s="151"/>
      <c r="GZ432" s="151"/>
      <c r="HA432" s="151"/>
      <c r="HB432" s="151"/>
      <c r="HC432" s="151"/>
      <c r="HD432" s="151"/>
      <c r="HE432" s="151"/>
      <c r="HF432" s="151"/>
      <c r="HG432" s="151"/>
      <c r="HH432" s="151"/>
      <c r="HI432" s="151"/>
      <c r="HJ432" s="151"/>
      <c r="HK432" s="151"/>
      <c r="HL432" s="151"/>
      <c r="HM432" s="151"/>
      <c r="HN432" s="151"/>
      <c r="HO432" s="151"/>
      <c r="HP432" s="151"/>
      <c r="HQ432" s="151"/>
      <c r="HR432" s="151"/>
      <c r="HS432" s="151"/>
      <c r="HT432" s="151"/>
      <c r="HU432" s="151"/>
      <c r="HV432" s="151"/>
      <c r="HW432" s="151"/>
      <c r="HX432" s="151"/>
      <c r="HY432" s="151"/>
      <c r="HZ432" s="151"/>
      <c r="IA432" s="151"/>
      <c r="IB432" s="151"/>
      <c r="IC432" s="151"/>
      <c r="ID432" s="151"/>
      <c r="IE432" s="151"/>
      <c r="IF432" s="151"/>
      <c r="IG432" s="151"/>
      <c r="IH432" s="151"/>
      <c r="II432" s="151"/>
      <c r="IJ432" s="151"/>
      <c r="IK432" s="151"/>
      <c r="IL432" s="151"/>
      <c r="IM432" s="151"/>
      <c r="IN432" s="151"/>
      <c r="IO432" s="151"/>
      <c r="IP432" s="151"/>
      <c r="IQ432" s="151"/>
      <c r="IR432" s="151"/>
      <c r="IS432" s="151"/>
      <c r="IT432" s="151"/>
      <c r="IU432" s="151"/>
      <c r="IV432" s="151"/>
      <c r="IW432" s="151"/>
      <c r="IX432" s="151"/>
      <c r="IY432" s="151"/>
      <c r="IZ432" s="151"/>
      <c r="JA432" s="151"/>
      <c r="JB432" s="151"/>
      <c r="JC432" s="151"/>
      <c r="JD432" s="151"/>
      <c r="JE432" s="151"/>
      <c r="JF432" s="151"/>
      <c r="JG432" s="151"/>
      <c r="JH432" s="151"/>
      <c r="JI432" s="151"/>
      <c r="JJ432" s="151"/>
      <c r="JK432" s="151"/>
      <c r="JL432" s="151"/>
      <c r="JM432" s="151"/>
      <c r="JN432" s="151"/>
      <c r="JO432" s="151"/>
      <c r="JP432" s="151"/>
      <c r="JQ432" s="151"/>
      <c r="JR432" s="151"/>
      <c r="JS432" s="151"/>
      <c r="JT432" s="151"/>
      <c r="JU432" s="151"/>
      <c r="JV432" s="151"/>
      <c r="JW432" s="151"/>
      <c r="JX432" s="151"/>
      <c r="JY432" s="151"/>
      <c r="JZ432" s="151"/>
      <c r="KA432" s="151"/>
      <c r="KB432" s="151"/>
      <c r="KC432" s="151"/>
      <c r="KD432" s="151"/>
      <c r="KE432" s="151"/>
      <c r="KF432" s="151"/>
      <c r="KG432" s="151"/>
      <c r="KH432" s="151"/>
      <c r="KI432" s="151"/>
      <c r="KJ432" s="151"/>
      <c r="KK432" s="151"/>
      <c r="KL432" s="151"/>
      <c r="KM432" s="151"/>
      <c r="KN432" s="151"/>
      <c r="KO432" s="151"/>
      <c r="KP432" s="151"/>
      <c r="KQ432" s="151"/>
      <c r="KR432" s="151"/>
      <c r="KS432" s="151"/>
      <c r="KT432" s="151"/>
      <c r="KU432" s="151"/>
      <c r="KV432" s="151"/>
      <c r="KW432" s="151"/>
      <c r="KX432" s="151"/>
      <c r="KY432" s="151"/>
      <c r="KZ432" s="151"/>
      <c r="LA432" s="151"/>
      <c r="LB432" s="151"/>
      <c r="LC432" s="151"/>
      <c r="LD432" s="151"/>
      <c r="LE432" s="151"/>
      <c r="LF432" s="151"/>
      <c r="LG432" s="151"/>
      <c r="LH432" s="151"/>
      <c r="LI432" s="151"/>
      <c r="LJ432" s="151"/>
      <c r="LK432" s="151"/>
      <c r="LL432" s="151"/>
      <c r="LM432" s="151"/>
      <c r="LN432" s="151"/>
      <c r="LO432" s="151"/>
      <c r="LP432" s="151"/>
      <c r="LQ432" s="151"/>
      <c r="LR432" s="151"/>
      <c r="LS432" s="151"/>
      <c r="LT432" s="151"/>
      <c r="LU432" s="151"/>
      <c r="LV432" s="151"/>
      <c r="LW432" s="151"/>
      <c r="LX432" s="151"/>
      <c r="LY432" s="151"/>
      <c r="LZ432" s="151"/>
      <c r="MA432" s="151"/>
      <c r="MB432" s="151"/>
      <c r="MC432" s="151"/>
      <c r="MD432" s="151"/>
      <c r="ME432" s="151"/>
      <c r="MF432" s="151"/>
      <c r="MG432" s="151"/>
      <c r="MH432" s="151"/>
      <c r="MI432" s="151"/>
      <c r="MJ432" s="151"/>
      <c r="MK432" s="151"/>
      <c r="ML432" s="151"/>
      <c r="MM432" s="151"/>
      <c r="MN432" s="151"/>
      <c r="MO432" s="151"/>
      <c r="MP432" s="151"/>
      <c r="MQ432" s="151"/>
      <c r="MR432" s="151"/>
      <c r="MS432" s="151"/>
      <c r="MT432" s="151"/>
      <c r="MU432" s="151"/>
      <c r="MV432" s="151"/>
      <c r="MW432" s="151"/>
      <c r="MX432" s="151"/>
      <c r="MY432" s="151"/>
      <c r="MZ432" s="151"/>
      <c r="NA432" s="151"/>
      <c r="NB432" s="151"/>
      <c r="NC432" s="151"/>
      <c r="ND432" s="151"/>
      <c r="NE432" s="151"/>
      <c r="NF432" s="151"/>
      <c r="NG432" s="151"/>
      <c r="NH432" s="151"/>
      <c r="NI432" s="151"/>
      <c r="NJ432" s="151"/>
      <c r="NK432" s="151"/>
      <c r="NL432" s="151"/>
      <c r="NM432" s="151"/>
      <c r="NN432" s="151"/>
      <c r="NO432" s="151"/>
      <c r="NP432" s="151"/>
      <c r="NQ432" s="151"/>
      <c r="NR432" s="151"/>
      <c r="NS432" s="151"/>
      <c r="NT432" s="151"/>
      <c r="NU432" s="151"/>
      <c r="NV432" s="151"/>
      <c r="NW432" s="151"/>
      <c r="NX432" s="151"/>
      <c r="NY432" s="151"/>
      <c r="NZ432" s="151"/>
      <c r="OA432" s="151"/>
      <c r="OB432" s="151"/>
      <c r="OC432" s="151"/>
      <c r="OD432" s="151"/>
      <c r="OE432" s="151"/>
      <c r="OF432" s="151"/>
      <c r="OG432" s="151"/>
      <c r="OH432" s="151"/>
      <c r="OI432" s="151"/>
      <c r="OJ432" s="151"/>
      <c r="OK432" s="151"/>
      <c r="OL432" s="151"/>
      <c r="OM432" s="151"/>
      <c r="ON432" s="151"/>
      <c r="OO432" s="151"/>
      <c r="OP432" s="151"/>
      <c r="OQ432" s="151"/>
      <c r="OR432" s="151"/>
      <c r="OS432" s="151"/>
      <c r="OT432" s="151"/>
      <c r="OU432" s="151"/>
      <c r="OV432" s="151"/>
      <c r="OW432" s="151"/>
      <c r="OX432" s="151"/>
      <c r="OY432" s="151"/>
      <c r="OZ432" s="151"/>
      <c r="PA432" s="151"/>
      <c r="PB432" s="151"/>
      <c r="PC432" s="151"/>
      <c r="PD432" s="151"/>
      <c r="PE432" s="151"/>
      <c r="PF432" s="151"/>
      <c r="PG432" s="151"/>
      <c r="PH432" s="151"/>
      <c r="PI432" s="151"/>
      <c r="PJ432" s="151"/>
      <c r="PK432" s="151"/>
      <c r="PL432" s="151"/>
      <c r="PM432" s="151"/>
      <c r="PN432" s="151"/>
      <c r="PO432" s="151"/>
      <c r="PP432" s="151"/>
      <c r="PQ432" s="151"/>
      <c r="PR432" s="151"/>
      <c r="PS432" s="151"/>
      <c r="PT432" s="151"/>
      <c r="PU432" s="151"/>
      <c r="PV432" s="151"/>
      <c r="PW432" s="151"/>
      <c r="PX432" s="151"/>
      <c r="PY432" s="151"/>
      <c r="PZ432" s="151"/>
      <c r="QA432" s="151"/>
    </row>
    <row r="433" spans="1:443" x14ac:dyDescent="0.25">
      <c r="B433" s="196"/>
      <c r="C433" s="196"/>
      <c r="D433" s="196"/>
      <c r="E433" s="196"/>
      <c r="F433" s="109"/>
    </row>
    <row r="434" spans="1:443" x14ac:dyDescent="0.25">
      <c r="B434" s="131"/>
      <c r="C434" s="7" t="s">
        <v>153</v>
      </c>
      <c r="D434" s="144" t="s">
        <v>163</v>
      </c>
      <c r="E434" s="6" t="str">
        <f>IF(D434="", "Yes or No selection required", IF(AND(D424&lt;&gt;"Yes", D434="Yes"), "Additional providers need to be filled in sequentially. Enter provider details in above section.", ""))</f>
        <v/>
      </c>
      <c r="F434" s="109">
        <f t="shared" ref="F434" si="51">IF(E434="", 0, 1)</f>
        <v>0</v>
      </c>
    </row>
    <row r="435" spans="1:443" x14ac:dyDescent="0.25">
      <c r="B435" s="131"/>
      <c r="C435" s="132" t="s">
        <v>154</v>
      </c>
      <c r="D435" s="56"/>
      <c r="E435" s="105" t="str">
        <f>IF(AND(D434="No", D435=""), "", IF(D435="", "Select provider from list", IF(D434="No", "Delete value or change 'Is another domestic provider' response to 'Yes'", IF(D435="PROVIDER NOT LISTED", "", IF(COUNTIF(D436:D566, D435)+COUNTIF(D175:D434, D435)&gt;0, "Duplicate provider entry detected. Delete duplicate domestic provider", "")))))</f>
        <v/>
      </c>
      <c r="F435" s="109">
        <f>IF(F434=1, 0, IF(E435="", 0, 1))</f>
        <v>0</v>
      </c>
    </row>
    <row r="436" spans="1:443" x14ac:dyDescent="0.25">
      <c r="B436" s="131"/>
      <c r="C436" s="132" t="s">
        <v>156</v>
      </c>
      <c r="D436" s="59"/>
      <c r="E436" s="105" t="str">
        <f>IF(AND(D434="No", D436=""), "",
    IF(D436="",
        IF(D435="PROVIDER NOT LISTED", "Manually enter provider name",
            IF(D435="", "Select provider from list", "")),
        IF(D434="No", "Delete value or change 'Is another domestic provider' response to 'Yes'",
            IF(AND(D435&lt;&gt;"PROVIDER NOT LISTED", D436&lt;&gt;""), "Delete value or choose PROVIDER NOT LISTED above",
                IF(D436="PROVIDER NOT LISTED", "",
                    IF(COUNTIF(D175:D566, D436)-1&gt;0, "Duplicate provider entry detected. Delete duplicate domestic provider", ""))))))</f>
        <v/>
      </c>
      <c r="F436" s="109">
        <f>IF(F434=1, 0, IF(E436="", 0, 1))</f>
        <v>0</v>
      </c>
    </row>
    <row r="437" spans="1:443" x14ac:dyDescent="0.25">
      <c r="B437" s="131"/>
      <c r="C437" s="132" t="s">
        <v>144</v>
      </c>
      <c r="D437" s="56"/>
      <c r="E437" s="105" t="str">
        <f>IF(D434="No",IF(D437&lt;&gt;"","Delete value or change 'Is another domestic provider' response to 'Yes'",""),IF(D437="","No value entered",IF(NOT(ISNUMBER(D437)),"Value must be a number",IF(D437&lt;0,"Value cannot be negative",IF(D437&lt;&gt;ROUND(D437,0),"Value must be rounded to the whole dollar","")))))</f>
        <v/>
      </c>
      <c r="F437" s="109">
        <f>IF(F434=1, 0, IF(E437="", 0, 1))</f>
        <v>0</v>
      </c>
    </row>
    <row r="438" spans="1:443" x14ac:dyDescent="0.25">
      <c r="B438" s="131"/>
      <c r="C438" s="133" t="s">
        <v>157</v>
      </c>
      <c r="D438" s="134"/>
      <c r="E438" s="105"/>
      <c r="F438" s="109">
        <f>IF(F434=1, 0, IF(E438="", 0, 1))</f>
        <v>0</v>
      </c>
    </row>
    <row r="439" spans="1:443" x14ac:dyDescent="0.25">
      <c r="B439" s="131"/>
      <c r="C439" s="132" t="s">
        <v>158</v>
      </c>
      <c r="D439" s="56"/>
      <c r="E439" s="105" t="str">
        <f>IF(AND(D439&lt;&gt;"",$D$140="No"),"Entity did not participate in Panel. Please delete value or contact OLSC for assistance",IF(D434="No",IF(D439&lt;&gt;"","Delete value or change 'Is another domestic provider' response to 'Yes'",""),IF(D439="",IF($D$140="Yes","No value entered",""),IF(NOT(ISNUMBER(D439)),"Value must be a number",IF(D439&lt;0,"Value cannot be negative",IF(D439&lt;&gt;ROUND(D439,0),"Value must be rounded to the whole dollar",""))))))</f>
        <v/>
      </c>
      <c r="F439" s="109">
        <f>IF(F434=1, 0, IF(E439="", 0, 1))</f>
        <v>0</v>
      </c>
    </row>
    <row r="440" spans="1:443" x14ac:dyDescent="0.25">
      <c r="B440" s="131"/>
      <c r="C440" s="132" t="s">
        <v>159</v>
      </c>
      <c r="D440" s="56"/>
      <c r="E440" s="105" t="str">
        <f>IF(AND(D440&lt;&gt;"",$D$140="No"),"Entity did not participate in Panel. Please delete value or contact OLSC for assistance",IF(D434="No",IF(D440&lt;&gt;"","Delete value or change 'Is another domestic provider' response to 'Yes'",""),IF(D440="",IF($D$140="Yes","No value entered",""),IF(NOT(ISNUMBER(D440)),"Value must be a number",IF(D440&lt;0,"Value cannot be negative",IF(D440&lt;&gt;ROUND(D440,0),"Value must be rounded to the whole dollar",""))))))</f>
        <v/>
      </c>
      <c r="F440" s="109">
        <f>IF(F434=1, 0, IF(E440="", 0, 1))</f>
        <v>0</v>
      </c>
    </row>
    <row r="441" spans="1:443" x14ac:dyDescent="0.25">
      <c r="B441" s="131"/>
      <c r="C441" s="203"/>
      <c r="D441" s="203"/>
      <c r="E441" s="203"/>
      <c r="F441" s="109">
        <f>IF(E441="", 0, 1)</f>
        <v>0</v>
      </c>
    </row>
    <row r="442" spans="1:443" s="154" customFormat="1" x14ac:dyDescent="0.3">
      <c r="A442" s="151"/>
      <c r="B442" s="152"/>
      <c r="C442" s="198" t="s">
        <v>160</v>
      </c>
      <c r="D442" s="198"/>
      <c r="E442" s="198"/>
      <c r="F442" s="153">
        <f t="shared" ref="F442" si="52">IF(E442="", 0, 1)</f>
        <v>0</v>
      </c>
      <c r="G442" s="151"/>
      <c r="H442" s="151"/>
      <c r="I442" s="151"/>
      <c r="J442" s="151"/>
      <c r="K442" s="151"/>
      <c r="L442" s="151"/>
      <c r="M442" s="151"/>
      <c r="N442" s="151"/>
      <c r="O442" s="151"/>
      <c r="P442" s="151"/>
      <c r="Q442" s="151"/>
      <c r="R442" s="151"/>
      <c r="S442" s="151"/>
      <c r="T442" s="151"/>
      <c r="U442" s="151"/>
      <c r="V442" s="151"/>
      <c r="W442" s="151"/>
      <c r="X442" s="151"/>
      <c r="Y442" s="151"/>
      <c r="Z442" s="151"/>
      <c r="AA442" s="151"/>
      <c r="AB442" s="151"/>
      <c r="AC442" s="151"/>
      <c r="AD442" s="151"/>
      <c r="AE442" s="151"/>
      <c r="AF442" s="151"/>
      <c r="AG442" s="151"/>
      <c r="AH442" s="151"/>
      <c r="AI442" s="151"/>
      <c r="AJ442" s="151"/>
      <c r="AK442" s="151"/>
      <c r="AL442" s="151"/>
      <c r="AM442" s="151"/>
      <c r="AN442" s="151"/>
      <c r="AO442" s="151"/>
      <c r="AP442" s="151"/>
      <c r="AQ442" s="151"/>
      <c r="AR442" s="151"/>
      <c r="AS442" s="151"/>
      <c r="AT442" s="151"/>
      <c r="AU442" s="151"/>
      <c r="AV442" s="151"/>
      <c r="AW442" s="151"/>
      <c r="AX442" s="151"/>
      <c r="AY442" s="151"/>
      <c r="AZ442" s="151"/>
      <c r="BA442" s="151"/>
      <c r="BB442" s="151"/>
      <c r="BC442" s="151"/>
      <c r="BD442" s="151"/>
      <c r="BE442" s="151"/>
      <c r="BF442" s="151"/>
      <c r="BG442" s="151"/>
      <c r="BH442" s="151"/>
      <c r="BI442" s="151"/>
      <c r="BJ442" s="151"/>
      <c r="BK442" s="151"/>
      <c r="BL442" s="151"/>
      <c r="BM442" s="151"/>
      <c r="BN442" s="151"/>
      <c r="BO442" s="151"/>
      <c r="BP442" s="151"/>
      <c r="BQ442" s="151"/>
      <c r="BR442" s="151"/>
      <c r="BS442" s="151"/>
      <c r="BT442" s="151"/>
      <c r="BU442" s="151"/>
      <c r="BV442" s="151"/>
      <c r="BW442" s="151"/>
      <c r="BX442" s="151"/>
      <c r="BY442" s="151"/>
      <c r="BZ442" s="151"/>
      <c r="CA442" s="151"/>
      <c r="CB442" s="151"/>
      <c r="CC442" s="151"/>
      <c r="CD442" s="151"/>
      <c r="CE442" s="151"/>
      <c r="CF442" s="151"/>
      <c r="CG442" s="151"/>
      <c r="CH442" s="151"/>
      <c r="CI442" s="151"/>
      <c r="CJ442" s="151"/>
      <c r="CK442" s="151"/>
      <c r="CL442" s="151"/>
      <c r="CM442" s="151"/>
      <c r="CN442" s="151"/>
      <c r="CO442" s="151"/>
      <c r="CP442" s="151"/>
      <c r="CQ442" s="151"/>
      <c r="CR442" s="151"/>
      <c r="CS442" s="151"/>
      <c r="CT442" s="151"/>
      <c r="CU442" s="151"/>
      <c r="CV442" s="151"/>
      <c r="CW442" s="151"/>
      <c r="CX442" s="151"/>
      <c r="CY442" s="151"/>
      <c r="CZ442" s="151"/>
      <c r="DA442" s="151"/>
      <c r="DB442" s="151"/>
      <c r="DC442" s="151"/>
      <c r="DD442" s="151"/>
      <c r="DE442" s="151"/>
      <c r="DF442" s="151"/>
      <c r="DG442" s="151"/>
      <c r="DH442" s="151"/>
      <c r="DI442" s="151"/>
      <c r="DJ442" s="151"/>
      <c r="DK442" s="151"/>
      <c r="DL442" s="151"/>
      <c r="DM442" s="151"/>
      <c r="DN442" s="151"/>
      <c r="DO442" s="151"/>
      <c r="DP442" s="151"/>
      <c r="DQ442" s="151"/>
      <c r="DR442" s="151"/>
      <c r="DS442" s="151"/>
      <c r="DT442" s="151"/>
      <c r="DU442" s="151"/>
      <c r="DV442" s="151"/>
      <c r="DW442" s="151"/>
      <c r="DX442" s="151"/>
      <c r="DY442" s="151"/>
      <c r="DZ442" s="151"/>
      <c r="EA442" s="151"/>
      <c r="EB442" s="151"/>
      <c r="EC442" s="151"/>
      <c r="ED442" s="151"/>
      <c r="EE442" s="151"/>
      <c r="EF442" s="151"/>
      <c r="EG442" s="151"/>
      <c r="EH442" s="151"/>
      <c r="EI442" s="151"/>
      <c r="EJ442" s="151"/>
      <c r="EK442" s="151"/>
      <c r="EL442" s="151"/>
      <c r="EM442" s="151"/>
      <c r="EN442" s="151"/>
      <c r="EO442" s="151"/>
      <c r="EP442" s="151"/>
      <c r="EQ442" s="151"/>
      <c r="ER442" s="151"/>
      <c r="ES442" s="151"/>
      <c r="ET442" s="151"/>
      <c r="EU442" s="151"/>
      <c r="EV442" s="151"/>
      <c r="EW442" s="151"/>
      <c r="EX442" s="151"/>
      <c r="EY442" s="151"/>
      <c r="EZ442" s="151"/>
      <c r="FA442" s="151"/>
      <c r="FB442" s="151"/>
      <c r="FC442" s="151"/>
      <c r="FD442" s="151"/>
      <c r="FE442" s="151"/>
      <c r="FF442" s="151"/>
      <c r="FG442" s="151"/>
      <c r="FH442" s="151"/>
      <c r="FI442" s="151"/>
      <c r="FJ442" s="151"/>
      <c r="FK442" s="151"/>
      <c r="FL442" s="151"/>
      <c r="FM442" s="151"/>
      <c r="FN442" s="151"/>
      <c r="FO442" s="151"/>
      <c r="FP442" s="151"/>
      <c r="FQ442" s="151"/>
      <c r="FR442" s="151"/>
      <c r="FS442" s="151"/>
      <c r="FT442" s="151"/>
      <c r="FU442" s="151"/>
      <c r="FV442" s="151"/>
      <c r="FW442" s="151"/>
      <c r="FX442" s="151"/>
      <c r="FY442" s="151"/>
      <c r="FZ442" s="151"/>
      <c r="GA442" s="151"/>
      <c r="GB442" s="151"/>
      <c r="GC442" s="151"/>
      <c r="GD442" s="151"/>
      <c r="GE442" s="151"/>
      <c r="GF442" s="151"/>
      <c r="GG442" s="151"/>
      <c r="GH442" s="151"/>
      <c r="GI442" s="151"/>
      <c r="GJ442" s="151"/>
      <c r="GK442" s="151"/>
      <c r="GL442" s="151"/>
      <c r="GM442" s="151"/>
      <c r="GN442" s="151"/>
      <c r="GO442" s="151"/>
      <c r="GP442" s="151"/>
      <c r="GQ442" s="151"/>
      <c r="GR442" s="151"/>
      <c r="GS442" s="151"/>
      <c r="GT442" s="151"/>
      <c r="GU442" s="151"/>
      <c r="GV442" s="151"/>
      <c r="GW442" s="151"/>
      <c r="GX442" s="151"/>
      <c r="GY442" s="151"/>
      <c r="GZ442" s="151"/>
      <c r="HA442" s="151"/>
      <c r="HB442" s="151"/>
      <c r="HC442" s="151"/>
      <c r="HD442" s="151"/>
      <c r="HE442" s="151"/>
      <c r="HF442" s="151"/>
      <c r="HG442" s="151"/>
      <c r="HH442" s="151"/>
      <c r="HI442" s="151"/>
      <c r="HJ442" s="151"/>
      <c r="HK442" s="151"/>
      <c r="HL442" s="151"/>
      <c r="HM442" s="151"/>
      <c r="HN442" s="151"/>
      <c r="HO442" s="151"/>
      <c r="HP442" s="151"/>
      <c r="HQ442" s="151"/>
      <c r="HR442" s="151"/>
      <c r="HS442" s="151"/>
      <c r="HT442" s="151"/>
      <c r="HU442" s="151"/>
      <c r="HV442" s="151"/>
      <c r="HW442" s="151"/>
      <c r="HX442" s="151"/>
      <c r="HY442" s="151"/>
      <c r="HZ442" s="151"/>
      <c r="IA442" s="151"/>
      <c r="IB442" s="151"/>
      <c r="IC442" s="151"/>
      <c r="ID442" s="151"/>
      <c r="IE442" s="151"/>
      <c r="IF442" s="151"/>
      <c r="IG442" s="151"/>
      <c r="IH442" s="151"/>
      <c r="II442" s="151"/>
      <c r="IJ442" s="151"/>
      <c r="IK442" s="151"/>
      <c r="IL442" s="151"/>
      <c r="IM442" s="151"/>
      <c r="IN442" s="151"/>
      <c r="IO442" s="151"/>
      <c r="IP442" s="151"/>
      <c r="IQ442" s="151"/>
      <c r="IR442" s="151"/>
      <c r="IS442" s="151"/>
      <c r="IT442" s="151"/>
      <c r="IU442" s="151"/>
      <c r="IV442" s="151"/>
      <c r="IW442" s="151"/>
      <c r="IX442" s="151"/>
      <c r="IY442" s="151"/>
      <c r="IZ442" s="151"/>
      <c r="JA442" s="151"/>
      <c r="JB442" s="151"/>
      <c r="JC442" s="151"/>
      <c r="JD442" s="151"/>
      <c r="JE442" s="151"/>
      <c r="JF442" s="151"/>
      <c r="JG442" s="151"/>
      <c r="JH442" s="151"/>
      <c r="JI442" s="151"/>
      <c r="JJ442" s="151"/>
      <c r="JK442" s="151"/>
      <c r="JL442" s="151"/>
      <c r="JM442" s="151"/>
      <c r="JN442" s="151"/>
      <c r="JO442" s="151"/>
      <c r="JP442" s="151"/>
      <c r="JQ442" s="151"/>
      <c r="JR442" s="151"/>
      <c r="JS442" s="151"/>
      <c r="JT442" s="151"/>
      <c r="JU442" s="151"/>
      <c r="JV442" s="151"/>
      <c r="JW442" s="151"/>
      <c r="JX442" s="151"/>
      <c r="JY442" s="151"/>
      <c r="JZ442" s="151"/>
      <c r="KA442" s="151"/>
      <c r="KB442" s="151"/>
      <c r="KC442" s="151"/>
      <c r="KD442" s="151"/>
      <c r="KE442" s="151"/>
      <c r="KF442" s="151"/>
      <c r="KG442" s="151"/>
      <c r="KH442" s="151"/>
      <c r="KI442" s="151"/>
      <c r="KJ442" s="151"/>
      <c r="KK442" s="151"/>
      <c r="KL442" s="151"/>
      <c r="KM442" s="151"/>
      <c r="KN442" s="151"/>
      <c r="KO442" s="151"/>
      <c r="KP442" s="151"/>
      <c r="KQ442" s="151"/>
      <c r="KR442" s="151"/>
      <c r="KS442" s="151"/>
      <c r="KT442" s="151"/>
      <c r="KU442" s="151"/>
      <c r="KV442" s="151"/>
      <c r="KW442" s="151"/>
      <c r="KX442" s="151"/>
      <c r="KY442" s="151"/>
      <c r="KZ442" s="151"/>
      <c r="LA442" s="151"/>
      <c r="LB442" s="151"/>
      <c r="LC442" s="151"/>
      <c r="LD442" s="151"/>
      <c r="LE442" s="151"/>
      <c r="LF442" s="151"/>
      <c r="LG442" s="151"/>
      <c r="LH442" s="151"/>
      <c r="LI442" s="151"/>
      <c r="LJ442" s="151"/>
      <c r="LK442" s="151"/>
      <c r="LL442" s="151"/>
      <c r="LM442" s="151"/>
      <c r="LN442" s="151"/>
      <c r="LO442" s="151"/>
      <c r="LP442" s="151"/>
      <c r="LQ442" s="151"/>
      <c r="LR442" s="151"/>
      <c r="LS442" s="151"/>
      <c r="LT442" s="151"/>
      <c r="LU442" s="151"/>
      <c r="LV442" s="151"/>
      <c r="LW442" s="151"/>
      <c r="LX442" s="151"/>
      <c r="LY442" s="151"/>
      <c r="LZ442" s="151"/>
      <c r="MA442" s="151"/>
      <c r="MB442" s="151"/>
      <c r="MC442" s="151"/>
      <c r="MD442" s="151"/>
      <c r="ME442" s="151"/>
      <c r="MF442" s="151"/>
      <c r="MG442" s="151"/>
      <c r="MH442" s="151"/>
      <c r="MI442" s="151"/>
      <c r="MJ442" s="151"/>
      <c r="MK442" s="151"/>
      <c r="ML442" s="151"/>
      <c r="MM442" s="151"/>
      <c r="MN442" s="151"/>
      <c r="MO442" s="151"/>
      <c r="MP442" s="151"/>
      <c r="MQ442" s="151"/>
      <c r="MR442" s="151"/>
      <c r="MS442" s="151"/>
      <c r="MT442" s="151"/>
      <c r="MU442" s="151"/>
      <c r="MV442" s="151"/>
      <c r="MW442" s="151"/>
      <c r="MX442" s="151"/>
      <c r="MY442" s="151"/>
      <c r="MZ442" s="151"/>
      <c r="NA442" s="151"/>
      <c r="NB442" s="151"/>
      <c r="NC442" s="151"/>
      <c r="ND442" s="151"/>
      <c r="NE442" s="151"/>
      <c r="NF442" s="151"/>
      <c r="NG442" s="151"/>
      <c r="NH442" s="151"/>
      <c r="NI442" s="151"/>
      <c r="NJ442" s="151"/>
      <c r="NK442" s="151"/>
      <c r="NL442" s="151"/>
      <c r="NM442" s="151"/>
      <c r="NN442" s="151"/>
      <c r="NO442" s="151"/>
      <c r="NP442" s="151"/>
      <c r="NQ442" s="151"/>
      <c r="NR442" s="151"/>
      <c r="NS442" s="151"/>
      <c r="NT442" s="151"/>
      <c r="NU442" s="151"/>
      <c r="NV442" s="151"/>
      <c r="NW442" s="151"/>
      <c r="NX442" s="151"/>
      <c r="NY442" s="151"/>
      <c r="NZ442" s="151"/>
      <c r="OA442" s="151"/>
      <c r="OB442" s="151"/>
      <c r="OC442" s="151"/>
      <c r="OD442" s="151"/>
      <c r="OE442" s="151"/>
      <c r="OF442" s="151"/>
      <c r="OG442" s="151"/>
      <c r="OH442" s="151"/>
      <c r="OI442" s="151"/>
      <c r="OJ442" s="151"/>
      <c r="OK442" s="151"/>
      <c r="OL442" s="151"/>
      <c r="OM442" s="151"/>
      <c r="ON442" s="151"/>
      <c r="OO442" s="151"/>
      <c r="OP442" s="151"/>
      <c r="OQ442" s="151"/>
      <c r="OR442" s="151"/>
      <c r="OS442" s="151"/>
      <c r="OT442" s="151"/>
      <c r="OU442" s="151"/>
      <c r="OV442" s="151"/>
      <c r="OW442" s="151"/>
      <c r="OX442" s="151"/>
      <c r="OY442" s="151"/>
      <c r="OZ442" s="151"/>
      <c r="PA442" s="151"/>
      <c r="PB442" s="151"/>
      <c r="PC442" s="151"/>
      <c r="PD442" s="151"/>
      <c r="PE442" s="151"/>
      <c r="PF442" s="151"/>
      <c r="PG442" s="151"/>
      <c r="PH442" s="151"/>
      <c r="PI442" s="151"/>
      <c r="PJ442" s="151"/>
      <c r="PK442" s="151"/>
      <c r="PL442" s="151"/>
      <c r="PM442" s="151"/>
      <c r="PN442" s="151"/>
      <c r="PO442" s="151"/>
      <c r="PP442" s="151"/>
      <c r="PQ442" s="151"/>
      <c r="PR442" s="151"/>
      <c r="PS442" s="151"/>
      <c r="PT442" s="151"/>
      <c r="PU442" s="151"/>
      <c r="PV442" s="151"/>
      <c r="PW442" s="151"/>
      <c r="PX442" s="151"/>
      <c r="PY442" s="151"/>
      <c r="PZ442" s="151"/>
      <c r="QA442" s="151"/>
    </row>
    <row r="443" spans="1:443" x14ac:dyDescent="0.25">
      <c r="B443" s="196"/>
      <c r="C443" s="196"/>
      <c r="D443" s="196"/>
      <c r="E443" s="196"/>
      <c r="F443" s="109"/>
    </row>
    <row r="444" spans="1:443" x14ac:dyDescent="0.25">
      <c r="B444" s="131"/>
      <c r="C444" s="7" t="s">
        <v>153</v>
      </c>
      <c r="D444" s="144" t="s">
        <v>163</v>
      </c>
      <c r="E444" s="6" t="str">
        <f>IF(D444="", "Yes or No selection required", IF(AND(D434&lt;&gt;"Yes", D444="Yes"), "Additional providers need to be filled in sequentially. Enter provider details in above section.", ""))</f>
        <v/>
      </c>
      <c r="F444" s="109">
        <f t="shared" ref="F444" si="53">IF(E444="", 0, 1)</f>
        <v>0</v>
      </c>
    </row>
    <row r="445" spans="1:443" x14ac:dyDescent="0.25">
      <c r="B445" s="131"/>
      <c r="C445" s="132" t="s">
        <v>154</v>
      </c>
      <c r="D445" s="56"/>
      <c r="E445" s="105" t="str">
        <f>IF(AND(D444="No", D445=""), "", IF(D445="", "Select provider from list", IF(D444="No", "Delete value or change 'Is another domestic provider' response to 'Yes'", IF(D445="PROVIDER NOT LISTED", "", IF(COUNTIF(D446:D566, D445)+COUNTIF(D175:D444, D445)&gt;0, "Duplicate provider entry detected. Delete duplicate domestic provider", "")))))</f>
        <v/>
      </c>
      <c r="F445" s="109">
        <f>IF(F444=1, 0, IF(E445="", 0, 1))</f>
        <v>0</v>
      </c>
    </row>
    <row r="446" spans="1:443" x14ac:dyDescent="0.25">
      <c r="B446" s="131"/>
      <c r="C446" s="132" t="s">
        <v>156</v>
      </c>
      <c r="D446" s="59"/>
      <c r="E446" s="105" t="str">
        <f>IF(AND(D444="No", D446=""), "",
    IF(D446="",
        IF(D445="PROVIDER NOT LISTED", "Manually enter provider name",
            IF(D445="", "Select provider from list", "")),
        IF(D444="No", "Delete value or change 'Is another domestic provider' response to 'Yes'",
            IF(AND(D445&lt;&gt;"PROVIDER NOT LISTED", D446&lt;&gt;""), "Delete value or choose PROVIDER NOT LISTED above",
                IF(D446="PROVIDER NOT LISTED", "",
                    IF(COUNTIF(D175:D566, D446)-1&gt;0, "Duplicate provider entry detected. Delete duplicate domestic provider", ""))))))</f>
        <v/>
      </c>
      <c r="F446" s="109">
        <f>IF(F444=1, 0, IF(E446="", 0, 1))</f>
        <v>0</v>
      </c>
    </row>
    <row r="447" spans="1:443" x14ac:dyDescent="0.25">
      <c r="B447" s="131"/>
      <c r="C447" s="132" t="s">
        <v>144</v>
      </c>
      <c r="D447" s="56"/>
      <c r="E447" s="105" t="str">
        <f>IF(D444="No",IF(D447&lt;&gt;"","Delete value or change 'Is another domestic provider' response to 'Yes'",""),IF(D447="","No value entered",IF(NOT(ISNUMBER(D447)),"Value must be a number",IF(D447&lt;0,"Value cannot be negative",IF(D447&lt;&gt;ROUND(D447,0),"Value must be rounded to the whole dollar","")))))</f>
        <v/>
      </c>
      <c r="F447" s="109">
        <f>IF(F444=1, 0, IF(E447="", 0, 1))</f>
        <v>0</v>
      </c>
    </row>
    <row r="448" spans="1:443" x14ac:dyDescent="0.25">
      <c r="B448" s="131"/>
      <c r="C448" s="133" t="s">
        <v>157</v>
      </c>
      <c r="D448" s="134"/>
      <c r="E448" s="105"/>
      <c r="F448" s="109">
        <f>IF(F444=1, 0, IF(E448="", 0, 1))</f>
        <v>0</v>
      </c>
    </row>
    <row r="449" spans="1:443" x14ac:dyDescent="0.25">
      <c r="B449" s="131"/>
      <c r="C449" s="132" t="s">
        <v>158</v>
      </c>
      <c r="D449" s="56"/>
      <c r="E449" s="105" t="str">
        <f>IF(AND(D449&lt;&gt;"",$D$140="No"),"Entity did not participate in Panel. Please delete value or contact OLSC for assistance",IF(D444="No",IF(D449&lt;&gt;"","Delete value or change 'Is another domestic provider' response to 'Yes'",""),IF(D449="",IF($D$140="Yes","No value entered",""),IF(NOT(ISNUMBER(D449)),"Value must be a number",IF(D449&lt;0,"Value cannot be negative",IF(D449&lt;&gt;ROUND(D449,0),"Value must be rounded to the whole dollar",""))))))</f>
        <v/>
      </c>
      <c r="F449" s="109">
        <f>IF(F444=1, 0, IF(E449="", 0, 1))</f>
        <v>0</v>
      </c>
    </row>
    <row r="450" spans="1:443" x14ac:dyDescent="0.25">
      <c r="B450" s="131"/>
      <c r="C450" s="132" t="s">
        <v>159</v>
      </c>
      <c r="D450" s="56"/>
      <c r="E450" s="105" t="str">
        <f>IF(AND(D450&lt;&gt;"",$D$140="No"),"Entity did not participate in Panel. Please delete value or contact OLSC for assistance",IF(D444="No",IF(D450&lt;&gt;"","Delete value or change 'Is another domestic provider' response to 'Yes'",""),IF(D450="",IF($D$140="Yes","No value entered",""),IF(NOT(ISNUMBER(D450)),"Value must be a number",IF(D450&lt;0,"Value cannot be negative",IF(D450&lt;&gt;ROUND(D450,0),"Value must be rounded to the whole dollar",""))))))</f>
        <v/>
      </c>
      <c r="F450" s="109">
        <f>IF(F444=1, 0, IF(E450="", 0, 1))</f>
        <v>0</v>
      </c>
    </row>
    <row r="451" spans="1:443" x14ac:dyDescent="0.25">
      <c r="B451" s="131"/>
      <c r="C451" s="203"/>
      <c r="D451" s="203"/>
      <c r="E451" s="203"/>
      <c r="F451" s="109">
        <f>IF(E451="", 0, 1)</f>
        <v>0</v>
      </c>
    </row>
    <row r="452" spans="1:443" s="154" customFormat="1" x14ac:dyDescent="0.3">
      <c r="A452" s="151"/>
      <c r="B452" s="152"/>
      <c r="C452" s="198" t="s">
        <v>160</v>
      </c>
      <c r="D452" s="198"/>
      <c r="E452" s="198"/>
      <c r="F452" s="153">
        <f t="shared" ref="F452" si="54">IF(E452="", 0, 1)</f>
        <v>0</v>
      </c>
      <c r="G452" s="151"/>
      <c r="H452" s="151"/>
      <c r="I452" s="151"/>
      <c r="J452" s="151"/>
      <c r="K452" s="151"/>
      <c r="L452" s="151"/>
      <c r="M452" s="151"/>
      <c r="N452" s="151"/>
      <c r="O452" s="151"/>
      <c r="P452" s="151"/>
      <c r="Q452" s="151"/>
      <c r="R452" s="151"/>
      <c r="S452" s="151"/>
      <c r="T452" s="151"/>
      <c r="U452" s="151"/>
      <c r="V452" s="151"/>
      <c r="W452" s="151"/>
      <c r="X452" s="151"/>
      <c r="Y452" s="151"/>
      <c r="Z452" s="151"/>
      <c r="AA452" s="151"/>
      <c r="AB452" s="151"/>
      <c r="AC452" s="151"/>
      <c r="AD452" s="151"/>
      <c r="AE452" s="151"/>
      <c r="AF452" s="151"/>
      <c r="AG452" s="151"/>
      <c r="AH452" s="151"/>
      <c r="AI452" s="151"/>
      <c r="AJ452" s="151"/>
      <c r="AK452" s="151"/>
      <c r="AL452" s="151"/>
      <c r="AM452" s="151"/>
      <c r="AN452" s="151"/>
      <c r="AO452" s="151"/>
      <c r="AP452" s="151"/>
      <c r="AQ452" s="151"/>
      <c r="AR452" s="151"/>
      <c r="AS452" s="151"/>
      <c r="AT452" s="151"/>
      <c r="AU452" s="151"/>
      <c r="AV452" s="151"/>
      <c r="AW452" s="151"/>
      <c r="AX452" s="151"/>
      <c r="AY452" s="151"/>
      <c r="AZ452" s="151"/>
      <c r="BA452" s="151"/>
      <c r="BB452" s="151"/>
      <c r="BC452" s="151"/>
      <c r="BD452" s="151"/>
      <c r="BE452" s="151"/>
      <c r="BF452" s="151"/>
      <c r="BG452" s="151"/>
      <c r="BH452" s="151"/>
      <c r="BI452" s="151"/>
      <c r="BJ452" s="151"/>
      <c r="BK452" s="151"/>
      <c r="BL452" s="151"/>
      <c r="BM452" s="151"/>
      <c r="BN452" s="151"/>
      <c r="BO452" s="151"/>
      <c r="BP452" s="151"/>
      <c r="BQ452" s="151"/>
      <c r="BR452" s="151"/>
      <c r="BS452" s="151"/>
      <c r="BT452" s="151"/>
      <c r="BU452" s="151"/>
      <c r="BV452" s="151"/>
      <c r="BW452" s="151"/>
      <c r="BX452" s="151"/>
      <c r="BY452" s="151"/>
      <c r="BZ452" s="151"/>
      <c r="CA452" s="151"/>
      <c r="CB452" s="151"/>
      <c r="CC452" s="151"/>
      <c r="CD452" s="151"/>
      <c r="CE452" s="151"/>
      <c r="CF452" s="151"/>
      <c r="CG452" s="151"/>
      <c r="CH452" s="151"/>
      <c r="CI452" s="151"/>
      <c r="CJ452" s="151"/>
      <c r="CK452" s="151"/>
      <c r="CL452" s="151"/>
      <c r="CM452" s="151"/>
      <c r="CN452" s="151"/>
      <c r="CO452" s="151"/>
      <c r="CP452" s="151"/>
      <c r="CQ452" s="151"/>
      <c r="CR452" s="151"/>
      <c r="CS452" s="151"/>
      <c r="CT452" s="151"/>
      <c r="CU452" s="151"/>
      <c r="CV452" s="151"/>
      <c r="CW452" s="151"/>
      <c r="CX452" s="151"/>
      <c r="CY452" s="151"/>
      <c r="CZ452" s="151"/>
      <c r="DA452" s="151"/>
      <c r="DB452" s="151"/>
      <c r="DC452" s="151"/>
      <c r="DD452" s="151"/>
      <c r="DE452" s="151"/>
      <c r="DF452" s="151"/>
      <c r="DG452" s="151"/>
      <c r="DH452" s="151"/>
      <c r="DI452" s="151"/>
      <c r="DJ452" s="151"/>
      <c r="DK452" s="151"/>
      <c r="DL452" s="151"/>
      <c r="DM452" s="151"/>
      <c r="DN452" s="151"/>
      <c r="DO452" s="151"/>
      <c r="DP452" s="151"/>
      <c r="DQ452" s="151"/>
      <c r="DR452" s="151"/>
      <c r="DS452" s="151"/>
      <c r="DT452" s="151"/>
      <c r="DU452" s="151"/>
      <c r="DV452" s="151"/>
      <c r="DW452" s="151"/>
      <c r="DX452" s="151"/>
      <c r="DY452" s="151"/>
      <c r="DZ452" s="151"/>
      <c r="EA452" s="151"/>
      <c r="EB452" s="151"/>
      <c r="EC452" s="151"/>
      <c r="ED452" s="151"/>
      <c r="EE452" s="151"/>
      <c r="EF452" s="151"/>
      <c r="EG452" s="151"/>
      <c r="EH452" s="151"/>
      <c r="EI452" s="151"/>
      <c r="EJ452" s="151"/>
      <c r="EK452" s="151"/>
      <c r="EL452" s="151"/>
      <c r="EM452" s="151"/>
      <c r="EN452" s="151"/>
      <c r="EO452" s="151"/>
      <c r="EP452" s="151"/>
      <c r="EQ452" s="151"/>
      <c r="ER452" s="151"/>
      <c r="ES452" s="151"/>
      <c r="ET452" s="151"/>
      <c r="EU452" s="151"/>
      <c r="EV452" s="151"/>
      <c r="EW452" s="151"/>
      <c r="EX452" s="151"/>
      <c r="EY452" s="151"/>
      <c r="EZ452" s="151"/>
      <c r="FA452" s="151"/>
      <c r="FB452" s="151"/>
      <c r="FC452" s="151"/>
      <c r="FD452" s="151"/>
      <c r="FE452" s="151"/>
      <c r="FF452" s="151"/>
      <c r="FG452" s="151"/>
      <c r="FH452" s="151"/>
      <c r="FI452" s="151"/>
      <c r="FJ452" s="151"/>
      <c r="FK452" s="151"/>
      <c r="FL452" s="151"/>
      <c r="FM452" s="151"/>
      <c r="FN452" s="151"/>
      <c r="FO452" s="151"/>
      <c r="FP452" s="151"/>
      <c r="FQ452" s="151"/>
      <c r="FR452" s="151"/>
      <c r="FS452" s="151"/>
      <c r="FT452" s="151"/>
      <c r="FU452" s="151"/>
      <c r="FV452" s="151"/>
      <c r="FW452" s="151"/>
      <c r="FX452" s="151"/>
      <c r="FY452" s="151"/>
      <c r="FZ452" s="151"/>
      <c r="GA452" s="151"/>
      <c r="GB452" s="151"/>
      <c r="GC452" s="151"/>
      <c r="GD452" s="151"/>
      <c r="GE452" s="151"/>
      <c r="GF452" s="151"/>
      <c r="GG452" s="151"/>
      <c r="GH452" s="151"/>
      <c r="GI452" s="151"/>
      <c r="GJ452" s="151"/>
      <c r="GK452" s="151"/>
      <c r="GL452" s="151"/>
      <c r="GM452" s="151"/>
      <c r="GN452" s="151"/>
      <c r="GO452" s="151"/>
      <c r="GP452" s="151"/>
      <c r="GQ452" s="151"/>
      <c r="GR452" s="151"/>
      <c r="GS452" s="151"/>
      <c r="GT452" s="151"/>
      <c r="GU452" s="151"/>
      <c r="GV452" s="151"/>
      <c r="GW452" s="151"/>
      <c r="GX452" s="151"/>
      <c r="GY452" s="151"/>
      <c r="GZ452" s="151"/>
      <c r="HA452" s="151"/>
      <c r="HB452" s="151"/>
      <c r="HC452" s="151"/>
      <c r="HD452" s="151"/>
      <c r="HE452" s="151"/>
      <c r="HF452" s="151"/>
      <c r="HG452" s="151"/>
      <c r="HH452" s="151"/>
      <c r="HI452" s="151"/>
      <c r="HJ452" s="151"/>
      <c r="HK452" s="151"/>
      <c r="HL452" s="151"/>
      <c r="HM452" s="151"/>
      <c r="HN452" s="151"/>
      <c r="HO452" s="151"/>
      <c r="HP452" s="151"/>
      <c r="HQ452" s="151"/>
      <c r="HR452" s="151"/>
      <c r="HS452" s="151"/>
      <c r="HT452" s="151"/>
      <c r="HU452" s="151"/>
      <c r="HV452" s="151"/>
      <c r="HW452" s="151"/>
      <c r="HX452" s="151"/>
      <c r="HY452" s="151"/>
      <c r="HZ452" s="151"/>
      <c r="IA452" s="151"/>
      <c r="IB452" s="151"/>
      <c r="IC452" s="151"/>
      <c r="ID452" s="151"/>
      <c r="IE452" s="151"/>
      <c r="IF452" s="151"/>
      <c r="IG452" s="151"/>
      <c r="IH452" s="151"/>
      <c r="II452" s="151"/>
      <c r="IJ452" s="151"/>
      <c r="IK452" s="151"/>
      <c r="IL452" s="151"/>
      <c r="IM452" s="151"/>
      <c r="IN452" s="151"/>
      <c r="IO452" s="151"/>
      <c r="IP452" s="151"/>
      <c r="IQ452" s="151"/>
      <c r="IR452" s="151"/>
      <c r="IS452" s="151"/>
      <c r="IT452" s="151"/>
      <c r="IU452" s="151"/>
      <c r="IV452" s="151"/>
      <c r="IW452" s="151"/>
      <c r="IX452" s="151"/>
      <c r="IY452" s="151"/>
      <c r="IZ452" s="151"/>
      <c r="JA452" s="151"/>
      <c r="JB452" s="151"/>
      <c r="JC452" s="151"/>
      <c r="JD452" s="151"/>
      <c r="JE452" s="151"/>
      <c r="JF452" s="151"/>
      <c r="JG452" s="151"/>
      <c r="JH452" s="151"/>
      <c r="JI452" s="151"/>
      <c r="JJ452" s="151"/>
      <c r="JK452" s="151"/>
      <c r="JL452" s="151"/>
      <c r="JM452" s="151"/>
      <c r="JN452" s="151"/>
      <c r="JO452" s="151"/>
      <c r="JP452" s="151"/>
      <c r="JQ452" s="151"/>
      <c r="JR452" s="151"/>
      <c r="JS452" s="151"/>
      <c r="JT452" s="151"/>
      <c r="JU452" s="151"/>
      <c r="JV452" s="151"/>
      <c r="JW452" s="151"/>
      <c r="JX452" s="151"/>
      <c r="JY452" s="151"/>
      <c r="JZ452" s="151"/>
      <c r="KA452" s="151"/>
      <c r="KB452" s="151"/>
      <c r="KC452" s="151"/>
      <c r="KD452" s="151"/>
      <c r="KE452" s="151"/>
      <c r="KF452" s="151"/>
      <c r="KG452" s="151"/>
      <c r="KH452" s="151"/>
      <c r="KI452" s="151"/>
      <c r="KJ452" s="151"/>
      <c r="KK452" s="151"/>
      <c r="KL452" s="151"/>
      <c r="KM452" s="151"/>
      <c r="KN452" s="151"/>
      <c r="KO452" s="151"/>
      <c r="KP452" s="151"/>
      <c r="KQ452" s="151"/>
      <c r="KR452" s="151"/>
      <c r="KS452" s="151"/>
      <c r="KT452" s="151"/>
      <c r="KU452" s="151"/>
      <c r="KV452" s="151"/>
      <c r="KW452" s="151"/>
      <c r="KX452" s="151"/>
      <c r="KY452" s="151"/>
      <c r="KZ452" s="151"/>
      <c r="LA452" s="151"/>
      <c r="LB452" s="151"/>
      <c r="LC452" s="151"/>
      <c r="LD452" s="151"/>
      <c r="LE452" s="151"/>
      <c r="LF452" s="151"/>
      <c r="LG452" s="151"/>
      <c r="LH452" s="151"/>
      <c r="LI452" s="151"/>
      <c r="LJ452" s="151"/>
      <c r="LK452" s="151"/>
      <c r="LL452" s="151"/>
      <c r="LM452" s="151"/>
      <c r="LN452" s="151"/>
      <c r="LO452" s="151"/>
      <c r="LP452" s="151"/>
      <c r="LQ452" s="151"/>
      <c r="LR452" s="151"/>
      <c r="LS452" s="151"/>
      <c r="LT452" s="151"/>
      <c r="LU452" s="151"/>
      <c r="LV452" s="151"/>
      <c r="LW452" s="151"/>
      <c r="LX452" s="151"/>
      <c r="LY452" s="151"/>
      <c r="LZ452" s="151"/>
      <c r="MA452" s="151"/>
      <c r="MB452" s="151"/>
      <c r="MC452" s="151"/>
      <c r="MD452" s="151"/>
      <c r="ME452" s="151"/>
      <c r="MF452" s="151"/>
      <c r="MG452" s="151"/>
      <c r="MH452" s="151"/>
      <c r="MI452" s="151"/>
      <c r="MJ452" s="151"/>
      <c r="MK452" s="151"/>
      <c r="ML452" s="151"/>
      <c r="MM452" s="151"/>
      <c r="MN452" s="151"/>
      <c r="MO452" s="151"/>
      <c r="MP452" s="151"/>
      <c r="MQ452" s="151"/>
      <c r="MR452" s="151"/>
      <c r="MS452" s="151"/>
      <c r="MT452" s="151"/>
      <c r="MU452" s="151"/>
      <c r="MV452" s="151"/>
      <c r="MW452" s="151"/>
      <c r="MX452" s="151"/>
      <c r="MY452" s="151"/>
      <c r="MZ452" s="151"/>
      <c r="NA452" s="151"/>
      <c r="NB452" s="151"/>
      <c r="NC452" s="151"/>
      <c r="ND452" s="151"/>
      <c r="NE452" s="151"/>
      <c r="NF452" s="151"/>
      <c r="NG452" s="151"/>
      <c r="NH452" s="151"/>
      <c r="NI452" s="151"/>
      <c r="NJ452" s="151"/>
      <c r="NK452" s="151"/>
      <c r="NL452" s="151"/>
      <c r="NM452" s="151"/>
      <c r="NN452" s="151"/>
      <c r="NO452" s="151"/>
      <c r="NP452" s="151"/>
      <c r="NQ452" s="151"/>
      <c r="NR452" s="151"/>
      <c r="NS452" s="151"/>
      <c r="NT452" s="151"/>
      <c r="NU452" s="151"/>
      <c r="NV452" s="151"/>
      <c r="NW452" s="151"/>
      <c r="NX452" s="151"/>
      <c r="NY452" s="151"/>
      <c r="NZ452" s="151"/>
      <c r="OA452" s="151"/>
      <c r="OB452" s="151"/>
      <c r="OC452" s="151"/>
      <c r="OD452" s="151"/>
      <c r="OE452" s="151"/>
      <c r="OF452" s="151"/>
      <c r="OG452" s="151"/>
      <c r="OH452" s="151"/>
      <c r="OI452" s="151"/>
      <c r="OJ452" s="151"/>
      <c r="OK452" s="151"/>
      <c r="OL452" s="151"/>
      <c r="OM452" s="151"/>
      <c r="ON452" s="151"/>
      <c r="OO452" s="151"/>
      <c r="OP452" s="151"/>
      <c r="OQ452" s="151"/>
      <c r="OR452" s="151"/>
      <c r="OS452" s="151"/>
      <c r="OT452" s="151"/>
      <c r="OU452" s="151"/>
      <c r="OV452" s="151"/>
      <c r="OW452" s="151"/>
      <c r="OX452" s="151"/>
      <c r="OY452" s="151"/>
      <c r="OZ452" s="151"/>
      <c r="PA452" s="151"/>
      <c r="PB452" s="151"/>
      <c r="PC452" s="151"/>
      <c r="PD452" s="151"/>
      <c r="PE452" s="151"/>
      <c r="PF452" s="151"/>
      <c r="PG452" s="151"/>
      <c r="PH452" s="151"/>
      <c r="PI452" s="151"/>
      <c r="PJ452" s="151"/>
      <c r="PK452" s="151"/>
      <c r="PL452" s="151"/>
      <c r="PM452" s="151"/>
      <c r="PN452" s="151"/>
      <c r="PO452" s="151"/>
      <c r="PP452" s="151"/>
      <c r="PQ452" s="151"/>
      <c r="PR452" s="151"/>
      <c r="PS452" s="151"/>
      <c r="PT452" s="151"/>
      <c r="PU452" s="151"/>
      <c r="PV452" s="151"/>
      <c r="PW452" s="151"/>
      <c r="PX452" s="151"/>
      <c r="PY452" s="151"/>
      <c r="PZ452" s="151"/>
      <c r="QA452" s="151"/>
    </row>
    <row r="453" spans="1:443" x14ac:dyDescent="0.25">
      <c r="B453" s="196"/>
      <c r="C453" s="196"/>
      <c r="D453" s="196"/>
      <c r="E453" s="196"/>
      <c r="F453" s="109"/>
    </row>
    <row r="454" spans="1:443" x14ac:dyDescent="0.25">
      <c r="B454" s="131"/>
      <c r="C454" s="7" t="s">
        <v>153</v>
      </c>
      <c r="D454" s="144" t="s">
        <v>163</v>
      </c>
      <c r="E454" s="6" t="str">
        <f>IF(D454="", "Yes or No selection required", IF(AND(D444&lt;&gt;"Yes", D454="Yes"), "Additional providers need to be filled in sequentially. Enter provider details in above section.", ""))</f>
        <v/>
      </c>
      <c r="F454" s="109">
        <f t="shared" ref="F454" si="55">IF(E454="", 0, 1)</f>
        <v>0</v>
      </c>
    </row>
    <row r="455" spans="1:443" x14ac:dyDescent="0.25">
      <c r="B455" s="131"/>
      <c r="C455" s="132" t="s">
        <v>154</v>
      </c>
      <c r="D455" s="56"/>
      <c r="E455" s="105" t="str">
        <f>IF(AND(D454="No", D455=""), "", IF(D455="", "Select provider from list", IF(D454="No", "Delete value or change 'Is another domestic provider' response to 'Yes'", IF(D455="PROVIDER NOT LISTED", "", IF(COUNTIF(D456:D566, D455)+COUNTIF(D175:D454, D455)&gt;0, "Duplicate provider entry detected. Delete duplicate domestic provider", "")))))</f>
        <v/>
      </c>
      <c r="F455" s="109">
        <f>IF(F454=1, 0, IF(E455="", 0, 1))</f>
        <v>0</v>
      </c>
    </row>
    <row r="456" spans="1:443" x14ac:dyDescent="0.25">
      <c r="B456" s="131"/>
      <c r="C456" s="132" t="s">
        <v>156</v>
      </c>
      <c r="D456" s="59"/>
      <c r="E456" s="105" t="str">
        <f>IF(AND(D454="No", D456=""), "",
    IF(D456="",
        IF(D455="PROVIDER NOT LISTED", "Manually enter provider name",
            IF(D455="", "Select provider from list", "")),
        IF(D454="No", "Delete value or change 'Is another domestic provider' response to 'Yes'",
            IF(AND(D455&lt;&gt;"PROVIDER NOT LISTED", D456&lt;&gt;""), "Delete value or choose PROVIDER NOT LISTED above",
                IF(D456="PROVIDER NOT LISTED", "",
                    IF(COUNTIF(D175:D566, D456)-1&gt;0, "Duplicate provider entry detected. Delete duplicate domestic provider", ""))))))</f>
        <v/>
      </c>
      <c r="F456" s="109">
        <f>IF(F454=1, 0, IF(E456="", 0, 1))</f>
        <v>0</v>
      </c>
    </row>
    <row r="457" spans="1:443" x14ac:dyDescent="0.25">
      <c r="B457" s="131"/>
      <c r="C457" s="132" t="s">
        <v>144</v>
      </c>
      <c r="D457" s="56"/>
      <c r="E457" s="105" t="str">
        <f>IF(D454="No",IF(D457&lt;&gt;"","Delete value or change 'Is another domestic provider' response to 'Yes'",""),IF(D457="","No value entered",IF(NOT(ISNUMBER(D457)),"Value must be a number",IF(D457&lt;0,"Value cannot be negative",IF(D457&lt;&gt;ROUND(D457,0),"Value must be rounded to the whole dollar","")))))</f>
        <v/>
      </c>
      <c r="F457" s="109">
        <f>IF(F454=1, 0, IF(E457="", 0, 1))</f>
        <v>0</v>
      </c>
    </row>
    <row r="458" spans="1:443" x14ac:dyDescent="0.25">
      <c r="B458" s="131"/>
      <c r="C458" s="133" t="s">
        <v>157</v>
      </c>
      <c r="D458" s="134"/>
      <c r="E458" s="105"/>
      <c r="F458" s="109">
        <f>IF(F454=1, 0, IF(E458="", 0, 1))</f>
        <v>0</v>
      </c>
    </row>
    <row r="459" spans="1:443" x14ac:dyDescent="0.25">
      <c r="B459" s="131"/>
      <c r="C459" s="132" t="s">
        <v>158</v>
      </c>
      <c r="D459" s="56"/>
      <c r="E459" s="105" t="str">
        <f>IF(AND(D459&lt;&gt;"",$D$140="No"),"Entity did not participate in Panel. Please delete value or contact OLSC for assistance",IF(D454="No",IF(D459&lt;&gt;"","Delete value or change 'Is another domestic provider' response to 'Yes'",""),IF(D459="",IF($D$140="Yes","No value entered",""),IF(NOT(ISNUMBER(D459)),"Value must be a number",IF(D459&lt;0,"Value cannot be negative",IF(D459&lt;&gt;ROUND(D459,0),"Value must be rounded to the whole dollar",""))))))</f>
        <v/>
      </c>
      <c r="F459" s="109">
        <f>IF(F454=1, 0, IF(E459="", 0, 1))</f>
        <v>0</v>
      </c>
    </row>
    <row r="460" spans="1:443" x14ac:dyDescent="0.25">
      <c r="B460" s="131"/>
      <c r="C460" s="132" t="s">
        <v>159</v>
      </c>
      <c r="D460" s="56"/>
      <c r="E460" s="105" t="str">
        <f>IF(AND(D460&lt;&gt;"",$D$140="No"),"Entity did not participate in Panel. Please delete value or contact OLSC for assistance",IF(D454="No",IF(D460&lt;&gt;"","Delete value or change 'Is another domestic provider' response to 'Yes'",""),IF(D460="",IF($D$140="Yes","No value entered",""),IF(NOT(ISNUMBER(D460)),"Value must be a number",IF(D460&lt;0,"Value cannot be negative",IF(D460&lt;&gt;ROUND(D460,0),"Value must be rounded to the whole dollar",""))))))</f>
        <v/>
      </c>
      <c r="F460" s="109">
        <f>IF(F454=1, 0, IF(E460="", 0, 1))</f>
        <v>0</v>
      </c>
    </row>
    <row r="461" spans="1:443" x14ac:dyDescent="0.25">
      <c r="B461" s="131"/>
      <c r="C461" s="203"/>
      <c r="D461" s="203"/>
      <c r="E461" s="203"/>
      <c r="F461" s="109">
        <f>IF(E461="", 0, 1)</f>
        <v>0</v>
      </c>
    </row>
    <row r="462" spans="1:443" s="154" customFormat="1" x14ac:dyDescent="0.3">
      <c r="A462" s="151"/>
      <c r="B462" s="152"/>
      <c r="C462" s="198" t="s">
        <v>160</v>
      </c>
      <c r="D462" s="198"/>
      <c r="E462" s="198"/>
      <c r="F462" s="153">
        <f t="shared" ref="F462" si="56">IF(E462="", 0, 1)</f>
        <v>0</v>
      </c>
      <c r="G462" s="151"/>
      <c r="H462" s="151"/>
      <c r="I462" s="151"/>
      <c r="J462" s="151"/>
      <c r="K462" s="151"/>
      <c r="L462" s="151"/>
      <c r="M462" s="151"/>
      <c r="N462" s="151"/>
      <c r="O462" s="151"/>
      <c r="P462" s="151"/>
      <c r="Q462" s="151"/>
      <c r="R462" s="151"/>
      <c r="S462" s="151"/>
      <c r="T462" s="151"/>
      <c r="U462" s="151"/>
      <c r="V462" s="151"/>
      <c r="W462" s="151"/>
      <c r="X462" s="151"/>
      <c r="Y462" s="151"/>
      <c r="Z462" s="151"/>
      <c r="AA462" s="151"/>
      <c r="AB462" s="151"/>
      <c r="AC462" s="151"/>
      <c r="AD462" s="151"/>
      <c r="AE462" s="151"/>
      <c r="AF462" s="151"/>
      <c r="AG462" s="151"/>
      <c r="AH462" s="151"/>
      <c r="AI462" s="151"/>
      <c r="AJ462" s="151"/>
      <c r="AK462" s="151"/>
      <c r="AL462" s="151"/>
      <c r="AM462" s="151"/>
      <c r="AN462" s="151"/>
      <c r="AO462" s="151"/>
      <c r="AP462" s="151"/>
      <c r="AQ462" s="151"/>
      <c r="AR462" s="151"/>
      <c r="AS462" s="151"/>
      <c r="AT462" s="151"/>
      <c r="AU462" s="151"/>
      <c r="AV462" s="151"/>
      <c r="AW462" s="151"/>
      <c r="AX462" s="151"/>
      <c r="AY462" s="151"/>
      <c r="AZ462" s="151"/>
      <c r="BA462" s="151"/>
      <c r="BB462" s="151"/>
      <c r="BC462" s="151"/>
      <c r="BD462" s="151"/>
      <c r="BE462" s="151"/>
      <c r="BF462" s="151"/>
      <c r="BG462" s="151"/>
      <c r="BH462" s="151"/>
      <c r="BI462" s="151"/>
      <c r="BJ462" s="151"/>
      <c r="BK462" s="151"/>
      <c r="BL462" s="151"/>
      <c r="BM462" s="151"/>
      <c r="BN462" s="151"/>
      <c r="BO462" s="151"/>
      <c r="BP462" s="151"/>
      <c r="BQ462" s="151"/>
      <c r="BR462" s="151"/>
      <c r="BS462" s="151"/>
      <c r="BT462" s="151"/>
      <c r="BU462" s="151"/>
      <c r="BV462" s="151"/>
      <c r="BW462" s="151"/>
      <c r="BX462" s="151"/>
      <c r="BY462" s="151"/>
      <c r="BZ462" s="151"/>
      <c r="CA462" s="151"/>
      <c r="CB462" s="151"/>
      <c r="CC462" s="151"/>
      <c r="CD462" s="151"/>
      <c r="CE462" s="151"/>
      <c r="CF462" s="151"/>
      <c r="CG462" s="151"/>
      <c r="CH462" s="151"/>
      <c r="CI462" s="151"/>
      <c r="CJ462" s="151"/>
      <c r="CK462" s="151"/>
      <c r="CL462" s="151"/>
      <c r="CM462" s="151"/>
      <c r="CN462" s="151"/>
      <c r="CO462" s="151"/>
      <c r="CP462" s="151"/>
      <c r="CQ462" s="151"/>
      <c r="CR462" s="151"/>
      <c r="CS462" s="151"/>
      <c r="CT462" s="151"/>
      <c r="CU462" s="151"/>
      <c r="CV462" s="151"/>
      <c r="CW462" s="151"/>
      <c r="CX462" s="151"/>
      <c r="CY462" s="151"/>
      <c r="CZ462" s="151"/>
      <c r="DA462" s="151"/>
      <c r="DB462" s="151"/>
      <c r="DC462" s="151"/>
      <c r="DD462" s="151"/>
      <c r="DE462" s="151"/>
      <c r="DF462" s="151"/>
      <c r="DG462" s="151"/>
      <c r="DH462" s="151"/>
      <c r="DI462" s="151"/>
      <c r="DJ462" s="151"/>
      <c r="DK462" s="151"/>
      <c r="DL462" s="151"/>
      <c r="DM462" s="151"/>
      <c r="DN462" s="151"/>
      <c r="DO462" s="151"/>
      <c r="DP462" s="151"/>
      <c r="DQ462" s="151"/>
      <c r="DR462" s="151"/>
      <c r="DS462" s="151"/>
      <c r="DT462" s="151"/>
      <c r="DU462" s="151"/>
      <c r="DV462" s="151"/>
      <c r="DW462" s="151"/>
      <c r="DX462" s="151"/>
      <c r="DY462" s="151"/>
      <c r="DZ462" s="151"/>
      <c r="EA462" s="151"/>
      <c r="EB462" s="151"/>
      <c r="EC462" s="151"/>
      <c r="ED462" s="151"/>
      <c r="EE462" s="151"/>
      <c r="EF462" s="151"/>
      <c r="EG462" s="151"/>
      <c r="EH462" s="151"/>
      <c r="EI462" s="151"/>
      <c r="EJ462" s="151"/>
      <c r="EK462" s="151"/>
      <c r="EL462" s="151"/>
      <c r="EM462" s="151"/>
      <c r="EN462" s="151"/>
      <c r="EO462" s="151"/>
      <c r="EP462" s="151"/>
      <c r="EQ462" s="151"/>
      <c r="ER462" s="151"/>
      <c r="ES462" s="151"/>
      <c r="ET462" s="151"/>
      <c r="EU462" s="151"/>
      <c r="EV462" s="151"/>
      <c r="EW462" s="151"/>
      <c r="EX462" s="151"/>
      <c r="EY462" s="151"/>
      <c r="EZ462" s="151"/>
      <c r="FA462" s="151"/>
      <c r="FB462" s="151"/>
      <c r="FC462" s="151"/>
      <c r="FD462" s="151"/>
      <c r="FE462" s="151"/>
      <c r="FF462" s="151"/>
      <c r="FG462" s="151"/>
      <c r="FH462" s="151"/>
      <c r="FI462" s="151"/>
      <c r="FJ462" s="151"/>
      <c r="FK462" s="151"/>
      <c r="FL462" s="151"/>
      <c r="FM462" s="151"/>
      <c r="FN462" s="151"/>
      <c r="FO462" s="151"/>
      <c r="FP462" s="151"/>
      <c r="FQ462" s="151"/>
      <c r="FR462" s="151"/>
      <c r="FS462" s="151"/>
      <c r="FT462" s="151"/>
      <c r="FU462" s="151"/>
      <c r="FV462" s="151"/>
      <c r="FW462" s="151"/>
      <c r="FX462" s="151"/>
      <c r="FY462" s="151"/>
      <c r="FZ462" s="151"/>
      <c r="GA462" s="151"/>
      <c r="GB462" s="151"/>
      <c r="GC462" s="151"/>
      <c r="GD462" s="151"/>
      <c r="GE462" s="151"/>
      <c r="GF462" s="151"/>
      <c r="GG462" s="151"/>
      <c r="GH462" s="151"/>
      <c r="GI462" s="151"/>
      <c r="GJ462" s="151"/>
      <c r="GK462" s="151"/>
      <c r="GL462" s="151"/>
      <c r="GM462" s="151"/>
      <c r="GN462" s="151"/>
      <c r="GO462" s="151"/>
      <c r="GP462" s="151"/>
      <c r="GQ462" s="151"/>
      <c r="GR462" s="151"/>
      <c r="GS462" s="151"/>
      <c r="GT462" s="151"/>
      <c r="GU462" s="151"/>
      <c r="GV462" s="151"/>
      <c r="GW462" s="151"/>
      <c r="GX462" s="151"/>
      <c r="GY462" s="151"/>
      <c r="GZ462" s="151"/>
      <c r="HA462" s="151"/>
      <c r="HB462" s="151"/>
      <c r="HC462" s="151"/>
      <c r="HD462" s="151"/>
      <c r="HE462" s="151"/>
      <c r="HF462" s="151"/>
      <c r="HG462" s="151"/>
      <c r="HH462" s="151"/>
      <c r="HI462" s="151"/>
      <c r="HJ462" s="151"/>
      <c r="HK462" s="151"/>
      <c r="HL462" s="151"/>
      <c r="HM462" s="151"/>
      <c r="HN462" s="151"/>
      <c r="HO462" s="151"/>
      <c r="HP462" s="151"/>
      <c r="HQ462" s="151"/>
      <c r="HR462" s="151"/>
      <c r="HS462" s="151"/>
      <c r="HT462" s="151"/>
      <c r="HU462" s="151"/>
      <c r="HV462" s="151"/>
      <c r="HW462" s="151"/>
      <c r="HX462" s="151"/>
      <c r="HY462" s="151"/>
      <c r="HZ462" s="151"/>
      <c r="IA462" s="151"/>
      <c r="IB462" s="151"/>
      <c r="IC462" s="151"/>
      <c r="ID462" s="151"/>
      <c r="IE462" s="151"/>
      <c r="IF462" s="151"/>
      <c r="IG462" s="151"/>
      <c r="IH462" s="151"/>
      <c r="II462" s="151"/>
      <c r="IJ462" s="151"/>
      <c r="IK462" s="151"/>
      <c r="IL462" s="151"/>
      <c r="IM462" s="151"/>
      <c r="IN462" s="151"/>
      <c r="IO462" s="151"/>
      <c r="IP462" s="151"/>
      <c r="IQ462" s="151"/>
      <c r="IR462" s="151"/>
      <c r="IS462" s="151"/>
      <c r="IT462" s="151"/>
      <c r="IU462" s="151"/>
      <c r="IV462" s="151"/>
      <c r="IW462" s="151"/>
      <c r="IX462" s="151"/>
      <c r="IY462" s="151"/>
      <c r="IZ462" s="151"/>
      <c r="JA462" s="151"/>
      <c r="JB462" s="151"/>
      <c r="JC462" s="151"/>
      <c r="JD462" s="151"/>
      <c r="JE462" s="151"/>
      <c r="JF462" s="151"/>
      <c r="JG462" s="151"/>
      <c r="JH462" s="151"/>
      <c r="JI462" s="151"/>
      <c r="JJ462" s="151"/>
      <c r="JK462" s="151"/>
      <c r="JL462" s="151"/>
      <c r="JM462" s="151"/>
      <c r="JN462" s="151"/>
      <c r="JO462" s="151"/>
      <c r="JP462" s="151"/>
      <c r="JQ462" s="151"/>
      <c r="JR462" s="151"/>
      <c r="JS462" s="151"/>
      <c r="JT462" s="151"/>
      <c r="JU462" s="151"/>
      <c r="JV462" s="151"/>
      <c r="JW462" s="151"/>
      <c r="JX462" s="151"/>
      <c r="JY462" s="151"/>
      <c r="JZ462" s="151"/>
      <c r="KA462" s="151"/>
      <c r="KB462" s="151"/>
      <c r="KC462" s="151"/>
      <c r="KD462" s="151"/>
      <c r="KE462" s="151"/>
      <c r="KF462" s="151"/>
      <c r="KG462" s="151"/>
      <c r="KH462" s="151"/>
      <c r="KI462" s="151"/>
      <c r="KJ462" s="151"/>
      <c r="KK462" s="151"/>
      <c r="KL462" s="151"/>
      <c r="KM462" s="151"/>
      <c r="KN462" s="151"/>
      <c r="KO462" s="151"/>
      <c r="KP462" s="151"/>
      <c r="KQ462" s="151"/>
      <c r="KR462" s="151"/>
      <c r="KS462" s="151"/>
      <c r="KT462" s="151"/>
      <c r="KU462" s="151"/>
      <c r="KV462" s="151"/>
      <c r="KW462" s="151"/>
      <c r="KX462" s="151"/>
      <c r="KY462" s="151"/>
      <c r="KZ462" s="151"/>
      <c r="LA462" s="151"/>
      <c r="LB462" s="151"/>
      <c r="LC462" s="151"/>
      <c r="LD462" s="151"/>
      <c r="LE462" s="151"/>
      <c r="LF462" s="151"/>
      <c r="LG462" s="151"/>
      <c r="LH462" s="151"/>
      <c r="LI462" s="151"/>
      <c r="LJ462" s="151"/>
      <c r="LK462" s="151"/>
      <c r="LL462" s="151"/>
      <c r="LM462" s="151"/>
      <c r="LN462" s="151"/>
      <c r="LO462" s="151"/>
      <c r="LP462" s="151"/>
      <c r="LQ462" s="151"/>
      <c r="LR462" s="151"/>
      <c r="LS462" s="151"/>
      <c r="LT462" s="151"/>
      <c r="LU462" s="151"/>
      <c r="LV462" s="151"/>
      <c r="LW462" s="151"/>
      <c r="LX462" s="151"/>
      <c r="LY462" s="151"/>
      <c r="LZ462" s="151"/>
      <c r="MA462" s="151"/>
      <c r="MB462" s="151"/>
      <c r="MC462" s="151"/>
      <c r="MD462" s="151"/>
      <c r="ME462" s="151"/>
      <c r="MF462" s="151"/>
      <c r="MG462" s="151"/>
      <c r="MH462" s="151"/>
      <c r="MI462" s="151"/>
      <c r="MJ462" s="151"/>
      <c r="MK462" s="151"/>
      <c r="ML462" s="151"/>
      <c r="MM462" s="151"/>
      <c r="MN462" s="151"/>
      <c r="MO462" s="151"/>
      <c r="MP462" s="151"/>
      <c r="MQ462" s="151"/>
      <c r="MR462" s="151"/>
      <c r="MS462" s="151"/>
      <c r="MT462" s="151"/>
      <c r="MU462" s="151"/>
      <c r="MV462" s="151"/>
      <c r="MW462" s="151"/>
      <c r="MX462" s="151"/>
      <c r="MY462" s="151"/>
      <c r="MZ462" s="151"/>
      <c r="NA462" s="151"/>
      <c r="NB462" s="151"/>
      <c r="NC462" s="151"/>
      <c r="ND462" s="151"/>
      <c r="NE462" s="151"/>
      <c r="NF462" s="151"/>
      <c r="NG462" s="151"/>
      <c r="NH462" s="151"/>
      <c r="NI462" s="151"/>
      <c r="NJ462" s="151"/>
      <c r="NK462" s="151"/>
      <c r="NL462" s="151"/>
      <c r="NM462" s="151"/>
      <c r="NN462" s="151"/>
      <c r="NO462" s="151"/>
      <c r="NP462" s="151"/>
      <c r="NQ462" s="151"/>
      <c r="NR462" s="151"/>
      <c r="NS462" s="151"/>
      <c r="NT462" s="151"/>
      <c r="NU462" s="151"/>
      <c r="NV462" s="151"/>
      <c r="NW462" s="151"/>
      <c r="NX462" s="151"/>
      <c r="NY462" s="151"/>
      <c r="NZ462" s="151"/>
      <c r="OA462" s="151"/>
      <c r="OB462" s="151"/>
      <c r="OC462" s="151"/>
      <c r="OD462" s="151"/>
      <c r="OE462" s="151"/>
      <c r="OF462" s="151"/>
      <c r="OG462" s="151"/>
      <c r="OH462" s="151"/>
      <c r="OI462" s="151"/>
      <c r="OJ462" s="151"/>
      <c r="OK462" s="151"/>
      <c r="OL462" s="151"/>
      <c r="OM462" s="151"/>
      <c r="ON462" s="151"/>
      <c r="OO462" s="151"/>
      <c r="OP462" s="151"/>
      <c r="OQ462" s="151"/>
      <c r="OR462" s="151"/>
      <c r="OS462" s="151"/>
      <c r="OT462" s="151"/>
      <c r="OU462" s="151"/>
      <c r="OV462" s="151"/>
      <c r="OW462" s="151"/>
      <c r="OX462" s="151"/>
      <c r="OY462" s="151"/>
      <c r="OZ462" s="151"/>
      <c r="PA462" s="151"/>
      <c r="PB462" s="151"/>
      <c r="PC462" s="151"/>
      <c r="PD462" s="151"/>
      <c r="PE462" s="151"/>
      <c r="PF462" s="151"/>
      <c r="PG462" s="151"/>
      <c r="PH462" s="151"/>
      <c r="PI462" s="151"/>
      <c r="PJ462" s="151"/>
      <c r="PK462" s="151"/>
      <c r="PL462" s="151"/>
      <c r="PM462" s="151"/>
      <c r="PN462" s="151"/>
      <c r="PO462" s="151"/>
      <c r="PP462" s="151"/>
      <c r="PQ462" s="151"/>
      <c r="PR462" s="151"/>
      <c r="PS462" s="151"/>
      <c r="PT462" s="151"/>
      <c r="PU462" s="151"/>
      <c r="PV462" s="151"/>
      <c r="PW462" s="151"/>
      <c r="PX462" s="151"/>
      <c r="PY462" s="151"/>
      <c r="PZ462" s="151"/>
      <c r="QA462" s="151"/>
    </row>
    <row r="463" spans="1:443" x14ac:dyDescent="0.25">
      <c r="B463" s="196"/>
      <c r="C463" s="196"/>
      <c r="D463" s="196"/>
      <c r="E463" s="196"/>
      <c r="F463" s="109"/>
    </row>
    <row r="464" spans="1:443" x14ac:dyDescent="0.25">
      <c r="B464" s="131"/>
      <c r="C464" s="7" t="s">
        <v>153</v>
      </c>
      <c r="D464" s="144" t="s">
        <v>163</v>
      </c>
      <c r="E464" s="6" t="str">
        <f>IF(D464="", "Yes or No selection required", IF(AND(D454&lt;&gt;"Yes", D464="Yes"), "Additional providers need to be filled in sequentially. Enter provider details in above section.", ""))</f>
        <v/>
      </c>
      <c r="F464" s="109">
        <f t="shared" ref="F464" si="57">IF(E464="", 0, 1)</f>
        <v>0</v>
      </c>
    </row>
    <row r="465" spans="1:443" x14ac:dyDescent="0.25">
      <c r="B465" s="131"/>
      <c r="C465" s="132" t="s">
        <v>154</v>
      </c>
      <c r="D465" s="56"/>
      <c r="E465" s="105" t="str">
        <f>IF(AND(D464="No", D465=""), "", IF(D465="", "Select provider from list", IF(D464="No", "Delete value or change 'Is another domestic provider' response to 'Yes'", IF(D465="PROVIDER NOT LISTED", "", IF(COUNTIF(D466:D566, D465)+COUNTIF(D175:D464, D465)&gt;0, "Duplicate provider entry detected. Delete duplicate domestic provider", "")))))</f>
        <v/>
      </c>
      <c r="F465" s="109">
        <f>IF(F464=1, 0, IF(E465="", 0, 1))</f>
        <v>0</v>
      </c>
    </row>
    <row r="466" spans="1:443" x14ac:dyDescent="0.25">
      <c r="B466" s="131"/>
      <c r="C466" s="132" t="s">
        <v>156</v>
      </c>
      <c r="D466" s="59"/>
      <c r="E466" s="105" t="str">
        <f>IF(AND(D464="No", D466=""), "",
    IF(D466="",
        IF(D465="PROVIDER NOT LISTED", "Manually enter provider name",
            IF(D465="", "Select provider from list", "")),
        IF(D464="No", "Delete value or change 'Is another domestic provider' response to 'Yes'",
            IF(AND(D465&lt;&gt;"PROVIDER NOT LISTED", D466&lt;&gt;""), "Delete value or choose PROVIDER NOT LISTED above",
                IF(D466="PROVIDER NOT LISTED", "",
                    IF(COUNTIF(D175:D566, D466)-1&gt;0, "Duplicate provider entry detected. Delete duplicate domestic provider", ""))))))</f>
        <v/>
      </c>
      <c r="F466" s="109">
        <f>IF(F464=1, 0, IF(E466="", 0, 1))</f>
        <v>0</v>
      </c>
    </row>
    <row r="467" spans="1:443" x14ac:dyDescent="0.25">
      <c r="B467" s="131"/>
      <c r="C467" s="132" t="s">
        <v>144</v>
      </c>
      <c r="D467" s="56"/>
      <c r="E467" s="105" t="str">
        <f>IF(D464="No",IF(D467&lt;&gt;"","Delete value or change 'Is another domestic provider' response to 'Yes'",""),IF(D467="","No value entered",IF(NOT(ISNUMBER(D467)),"Value must be a number",IF(D467&lt;0,"Value cannot be negative",IF(D467&lt;&gt;ROUND(D467,0),"Value must be rounded to the whole dollar","")))))</f>
        <v/>
      </c>
      <c r="F467" s="109">
        <f>IF(F464=1, 0, IF(E467="", 0, 1))</f>
        <v>0</v>
      </c>
    </row>
    <row r="468" spans="1:443" x14ac:dyDescent="0.25">
      <c r="B468" s="131"/>
      <c r="C468" s="133" t="s">
        <v>157</v>
      </c>
      <c r="D468" s="134"/>
      <c r="E468" s="105"/>
      <c r="F468" s="109">
        <f>IF(F464=1, 0, IF(E468="", 0, 1))</f>
        <v>0</v>
      </c>
    </row>
    <row r="469" spans="1:443" x14ac:dyDescent="0.25">
      <c r="B469" s="131"/>
      <c r="C469" s="132" t="s">
        <v>158</v>
      </c>
      <c r="D469" s="56"/>
      <c r="E469" s="105" t="str">
        <f>IF(AND(D469&lt;&gt;"",$D$140="No"),"Entity did not participate in Panel. Please delete value or contact OLSC for assistance",IF(D464="No",IF(D469&lt;&gt;"","Delete value or change 'Is another domestic provider' response to 'Yes'",""),IF(D469="",IF($D$140="Yes","No value entered",""),IF(NOT(ISNUMBER(D469)),"Value must be a number",IF(D469&lt;0,"Value cannot be negative",IF(D469&lt;&gt;ROUND(D469,0),"Value must be rounded to the whole dollar",""))))))</f>
        <v/>
      </c>
      <c r="F469" s="109">
        <f>IF(F464=1, 0, IF(E469="", 0, 1))</f>
        <v>0</v>
      </c>
    </row>
    <row r="470" spans="1:443" x14ac:dyDescent="0.25">
      <c r="B470" s="131"/>
      <c r="C470" s="132" t="s">
        <v>159</v>
      </c>
      <c r="D470" s="56"/>
      <c r="E470" s="105" t="str">
        <f>IF(AND(D470&lt;&gt;"",$D$140="No"),"Entity did not participate in Panel. Please delete value or contact OLSC for assistance",IF(D464="No",IF(D470&lt;&gt;"","Delete value or change 'Is another domestic provider' response to 'Yes'",""),IF(D470="",IF($D$140="Yes","No value entered",""),IF(NOT(ISNUMBER(D470)),"Value must be a number",IF(D470&lt;0,"Value cannot be negative",IF(D470&lt;&gt;ROUND(D470,0),"Value must be rounded to the whole dollar",""))))))</f>
        <v/>
      </c>
      <c r="F470" s="109">
        <f>IF(F464=1, 0, IF(E470="", 0, 1))</f>
        <v>0</v>
      </c>
    </row>
    <row r="471" spans="1:443" x14ac:dyDescent="0.25">
      <c r="B471" s="131"/>
      <c r="C471" s="203"/>
      <c r="D471" s="203"/>
      <c r="E471" s="203"/>
      <c r="F471" s="109">
        <f>IF(E471="", 0, 1)</f>
        <v>0</v>
      </c>
    </row>
    <row r="472" spans="1:443" s="154" customFormat="1" x14ac:dyDescent="0.3">
      <c r="A472" s="151"/>
      <c r="B472" s="152"/>
      <c r="C472" s="198" t="s">
        <v>160</v>
      </c>
      <c r="D472" s="198"/>
      <c r="E472" s="198"/>
      <c r="F472" s="153">
        <f t="shared" ref="F472" si="58">IF(E472="", 0, 1)</f>
        <v>0</v>
      </c>
      <c r="G472" s="151"/>
      <c r="H472" s="151"/>
      <c r="I472" s="151"/>
      <c r="J472" s="151"/>
      <c r="K472" s="151"/>
      <c r="L472" s="151"/>
      <c r="M472" s="151"/>
      <c r="N472" s="151"/>
      <c r="O472" s="151"/>
      <c r="P472" s="151"/>
      <c r="Q472" s="151"/>
      <c r="R472" s="151"/>
      <c r="S472" s="151"/>
      <c r="T472" s="151"/>
      <c r="U472" s="151"/>
      <c r="V472" s="151"/>
      <c r="W472" s="151"/>
      <c r="X472" s="151"/>
      <c r="Y472" s="151"/>
      <c r="Z472" s="151"/>
      <c r="AA472" s="151"/>
      <c r="AB472" s="151"/>
      <c r="AC472" s="151"/>
      <c r="AD472" s="151"/>
      <c r="AE472" s="151"/>
      <c r="AF472" s="151"/>
      <c r="AG472" s="151"/>
      <c r="AH472" s="151"/>
      <c r="AI472" s="151"/>
      <c r="AJ472" s="151"/>
      <c r="AK472" s="151"/>
      <c r="AL472" s="151"/>
      <c r="AM472" s="151"/>
      <c r="AN472" s="151"/>
      <c r="AO472" s="151"/>
      <c r="AP472" s="151"/>
      <c r="AQ472" s="151"/>
      <c r="AR472" s="151"/>
      <c r="AS472" s="151"/>
      <c r="AT472" s="151"/>
      <c r="AU472" s="151"/>
      <c r="AV472" s="151"/>
      <c r="AW472" s="151"/>
      <c r="AX472" s="151"/>
      <c r="AY472" s="151"/>
      <c r="AZ472" s="151"/>
      <c r="BA472" s="151"/>
      <c r="BB472" s="151"/>
      <c r="BC472" s="151"/>
      <c r="BD472" s="151"/>
      <c r="BE472" s="151"/>
      <c r="BF472" s="151"/>
      <c r="BG472" s="151"/>
      <c r="BH472" s="151"/>
      <c r="BI472" s="151"/>
      <c r="BJ472" s="151"/>
      <c r="BK472" s="151"/>
      <c r="BL472" s="151"/>
      <c r="BM472" s="151"/>
      <c r="BN472" s="151"/>
      <c r="BO472" s="151"/>
      <c r="BP472" s="151"/>
      <c r="BQ472" s="151"/>
      <c r="BR472" s="151"/>
      <c r="BS472" s="151"/>
      <c r="BT472" s="151"/>
      <c r="BU472" s="151"/>
      <c r="BV472" s="151"/>
      <c r="BW472" s="151"/>
      <c r="BX472" s="151"/>
      <c r="BY472" s="151"/>
      <c r="BZ472" s="151"/>
      <c r="CA472" s="151"/>
      <c r="CB472" s="151"/>
      <c r="CC472" s="151"/>
      <c r="CD472" s="151"/>
      <c r="CE472" s="151"/>
      <c r="CF472" s="151"/>
      <c r="CG472" s="151"/>
      <c r="CH472" s="151"/>
      <c r="CI472" s="151"/>
      <c r="CJ472" s="151"/>
      <c r="CK472" s="151"/>
      <c r="CL472" s="151"/>
      <c r="CM472" s="151"/>
      <c r="CN472" s="151"/>
      <c r="CO472" s="151"/>
      <c r="CP472" s="151"/>
      <c r="CQ472" s="151"/>
      <c r="CR472" s="151"/>
      <c r="CS472" s="151"/>
      <c r="CT472" s="151"/>
      <c r="CU472" s="151"/>
      <c r="CV472" s="151"/>
      <c r="CW472" s="151"/>
      <c r="CX472" s="151"/>
      <c r="CY472" s="151"/>
      <c r="CZ472" s="151"/>
      <c r="DA472" s="151"/>
      <c r="DB472" s="151"/>
      <c r="DC472" s="151"/>
      <c r="DD472" s="151"/>
      <c r="DE472" s="151"/>
      <c r="DF472" s="151"/>
      <c r="DG472" s="151"/>
      <c r="DH472" s="151"/>
      <c r="DI472" s="151"/>
      <c r="DJ472" s="151"/>
      <c r="DK472" s="151"/>
      <c r="DL472" s="151"/>
      <c r="DM472" s="151"/>
      <c r="DN472" s="151"/>
      <c r="DO472" s="151"/>
      <c r="DP472" s="151"/>
      <c r="DQ472" s="151"/>
      <c r="DR472" s="151"/>
      <c r="DS472" s="151"/>
      <c r="DT472" s="151"/>
      <c r="DU472" s="151"/>
      <c r="DV472" s="151"/>
      <c r="DW472" s="151"/>
      <c r="DX472" s="151"/>
      <c r="DY472" s="151"/>
      <c r="DZ472" s="151"/>
      <c r="EA472" s="151"/>
      <c r="EB472" s="151"/>
      <c r="EC472" s="151"/>
      <c r="ED472" s="151"/>
      <c r="EE472" s="151"/>
      <c r="EF472" s="151"/>
      <c r="EG472" s="151"/>
      <c r="EH472" s="151"/>
      <c r="EI472" s="151"/>
      <c r="EJ472" s="151"/>
      <c r="EK472" s="151"/>
      <c r="EL472" s="151"/>
      <c r="EM472" s="151"/>
      <c r="EN472" s="151"/>
      <c r="EO472" s="151"/>
      <c r="EP472" s="151"/>
      <c r="EQ472" s="151"/>
      <c r="ER472" s="151"/>
      <c r="ES472" s="151"/>
      <c r="ET472" s="151"/>
      <c r="EU472" s="151"/>
      <c r="EV472" s="151"/>
      <c r="EW472" s="151"/>
      <c r="EX472" s="151"/>
      <c r="EY472" s="151"/>
      <c r="EZ472" s="151"/>
      <c r="FA472" s="151"/>
      <c r="FB472" s="151"/>
      <c r="FC472" s="151"/>
      <c r="FD472" s="151"/>
      <c r="FE472" s="151"/>
      <c r="FF472" s="151"/>
      <c r="FG472" s="151"/>
      <c r="FH472" s="151"/>
      <c r="FI472" s="151"/>
      <c r="FJ472" s="151"/>
      <c r="FK472" s="151"/>
      <c r="FL472" s="151"/>
      <c r="FM472" s="151"/>
      <c r="FN472" s="151"/>
      <c r="FO472" s="151"/>
      <c r="FP472" s="151"/>
      <c r="FQ472" s="151"/>
      <c r="FR472" s="151"/>
      <c r="FS472" s="151"/>
      <c r="FT472" s="151"/>
      <c r="FU472" s="151"/>
      <c r="FV472" s="151"/>
      <c r="FW472" s="151"/>
      <c r="FX472" s="151"/>
      <c r="FY472" s="151"/>
      <c r="FZ472" s="151"/>
      <c r="GA472" s="151"/>
      <c r="GB472" s="151"/>
      <c r="GC472" s="151"/>
      <c r="GD472" s="151"/>
      <c r="GE472" s="151"/>
      <c r="GF472" s="151"/>
      <c r="GG472" s="151"/>
      <c r="GH472" s="151"/>
      <c r="GI472" s="151"/>
      <c r="GJ472" s="151"/>
      <c r="GK472" s="151"/>
      <c r="GL472" s="151"/>
      <c r="GM472" s="151"/>
      <c r="GN472" s="151"/>
      <c r="GO472" s="151"/>
      <c r="GP472" s="151"/>
      <c r="GQ472" s="151"/>
      <c r="GR472" s="151"/>
      <c r="GS472" s="151"/>
      <c r="GT472" s="151"/>
      <c r="GU472" s="151"/>
      <c r="GV472" s="151"/>
      <c r="GW472" s="151"/>
      <c r="GX472" s="151"/>
      <c r="GY472" s="151"/>
      <c r="GZ472" s="151"/>
      <c r="HA472" s="151"/>
      <c r="HB472" s="151"/>
      <c r="HC472" s="151"/>
      <c r="HD472" s="151"/>
      <c r="HE472" s="151"/>
      <c r="HF472" s="151"/>
      <c r="HG472" s="151"/>
      <c r="HH472" s="151"/>
      <c r="HI472" s="151"/>
      <c r="HJ472" s="151"/>
      <c r="HK472" s="151"/>
      <c r="HL472" s="151"/>
      <c r="HM472" s="151"/>
      <c r="HN472" s="151"/>
      <c r="HO472" s="151"/>
      <c r="HP472" s="151"/>
      <c r="HQ472" s="151"/>
      <c r="HR472" s="151"/>
      <c r="HS472" s="151"/>
      <c r="HT472" s="151"/>
      <c r="HU472" s="151"/>
      <c r="HV472" s="151"/>
      <c r="HW472" s="151"/>
      <c r="HX472" s="151"/>
      <c r="HY472" s="151"/>
      <c r="HZ472" s="151"/>
      <c r="IA472" s="151"/>
      <c r="IB472" s="151"/>
      <c r="IC472" s="151"/>
      <c r="ID472" s="151"/>
      <c r="IE472" s="151"/>
      <c r="IF472" s="151"/>
      <c r="IG472" s="151"/>
      <c r="IH472" s="151"/>
      <c r="II472" s="151"/>
      <c r="IJ472" s="151"/>
      <c r="IK472" s="151"/>
      <c r="IL472" s="151"/>
      <c r="IM472" s="151"/>
      <c r="IN472" s="151"/>
      <c r="IO472" s="151"/>
      <c r="IP472" s="151"/>
      <c r="IQ472" s="151"/>
      <c r="IR472" s="151"/>
      <c r="IS472" s="151"/>
      <c r="IT472" s="151"/>
      <c r="IU472" s="151"/>
      <c r="IV472" s="151"/>
      <c r="IW472" s="151"/>
      <c r="IX472" s="151"/>
      <c r="IY472" s="151"/>
      <c r="IZ472" s="151"/>
      <c r="JA472" s="151"/>
      <c r="JB472" s="151"/>
      <c r="JC472" s="151"/>
      <c r="JD472" s="151"/>
      <c r="JE472" s="151"/>
      <c r="JF472" s="151"/>
      <c r="JG472" s="151"/>
      <c r="JH472" s="151"/>
      <c r="JI472" s="151"/>
      <c r="JJ472" s="151"/>
      <c r="JK472" s="151"/>
      <c r="JL472" s="151"/>
      <c r="JM472" s="151"/>
      <c r="JN472" s="151"/>
      <c r="JO472" s="151"/>
      <c r="JP472" s="151"/>
      <c r="JQ472" s="151"/>
      <c r="JR472" s="151"/>
      <c r="JS472" s="151"/>
      <c r="JT472" s="151"/>
      <c r="JU472" s="151"/>
      <c r="JV472" s="151"/>
      <c r="JW472" s="151"/>
      <c r="JX472" s="151"/>
      <c r="JY472" s="151"/>
      <c r="JZ472" s="151"/>
      <c r="KA472" s="151"/>
      <c r="KB472" s="151"/>
      <c r="KC472" s="151"/>
      <c r="KD472" s="151"/>
      <c r="KE472" s="151"/>
      <c r="KF472" s="151"/>
      <c r="KG472" s="151"/>
      <c r="KH472" s="151"/>
      <c r="KI472" s="151"/>
      <c r="KJ472" s="151"/>
      <c r="KK472" s="151"/>
      <c r="KL472" s="151"/>
      <c r="KM472" s="151"/>
      <c r="KN472" s="151"/>
      <c r="KO472" s="151"/>
      <c r="KP472" s="151"/>
      <c r="KQ472" s="151"/>
      <c r="KR472" s="151"/>
      <c r="KS472" s="151"/>
      <c r="KT472" s="151"/>
      <c r="KU472" s="151"/>
      <c r="KV472" s="151"/>
      <c r="KW472" s="151"/>
      <c r="KX472" s="151"/>
      <c r="KY472" s="151"/>
      <c r="KZ472" s="151"/>
      <c r="LA472" s="151"/>
      <c r="LB472" s="151"/>
      <c r="LC472" s="151"/>
      <c r="LD472" s="151"/>
      <c r="LE472" s="151"/>
      <c r="LF472" s="151"/>
      <c r="LG472" s="151"/>
      <c r="LH472" s="151"/>
      <c r="LI472" s="151"/>
      <c r="LJ472" s="151"/>
      <c r="LK472" s="151"/>
      <c r="LL472" s="151"/>
      <c r="LM472" s="151"/>
      <c r="LN472" s="151"/>
      <c r="LO472" s="151"/>
      <c r="LP472" s="151"/>
      <c r="LQ472" s="151"/>
      <c r="LR472" s="151"/>
      <c r="LS472" s="151"/>
      <c r="LT472" s="151"/>
      <c r="LU472" s="151"/>
      <c r="LV472" s="151"/>
      <c r="LW472" s="151"/>
      <c r="LX472" s="151"/>
      <c r="LY472" s="151"/>
      <c r="LZ472" s="151"/>
      <c r="MA472" s="151"/>
      <c r="MB472" s="151"/>
      <c r="MC472" s="151"/>
      <c r="MD472" s="151"/>
      <c r="ME472" s="151"/>
      <c r="MF472" s="151"/>
      <c r="MG472" s="151"/>
      <c r="MH472" s="151"/>
      <c r="MI472" s="151"/>
      <c r="MJ472" s="151"/>
      <c r="MK472" s="151"/>
      <c r="ML472" s="151"/>
      <c r="MM472" s="151"/>
      <c r="MN472" s="151"/>
      <c r="MO472" s="151"/>
      <c r="MP472" s="151"/>
      <c r="MQ472" s="151"/>
      <c r="MR472" s="151"/>
      <c r="MS472" s="151"/>
      <c r="MT472" s="151"/>
      <c r="MU472" s="151"/>
      <c r="MV472" s="151"/>
      <c r="MW472" s="151"/>
      <c r="MX472" s="151"/>
      <c r="MY472" s="151"/>
      <c r="MZ472" s="151"/>
      <c r="NA472" s="151"/>
      <c r="NB472" s="151"/>
      <c r="NC472" s="151"/>
      <c r="ND472" s="151"/>
      <c r="NE472" s="151"/>
      <c r="NF472" s="151"/>
      <c r="NG472" s="151"/>
      <c r="NH472" s="151"/>
      <c r="NI472" s="151"/>
      <c r="NJ472" s="151"/>
      <c r="NK472" s="151"/>
      <c r="NL472" s="151"/>
      <c r="NM472" s="151"/>
      <c r="NN472" s="151"/>
      <c r="NO472" s="151"/>
      <c r="NP472" s="151"/>
      <c r="NQ472" s="151"/>
      <c r="NR472" s="151"/>
      <c r="NS472" s="151"/>
      <c r="NT472" s="151"/>
      <c r="NU472" s="151"/>
      <c r="NV472" s="151"/>
      <c r="NW472" s="151"/>
      <c r="NX472" s="151"/>
      <c r="NY472" s="151"/>
      <c r="NZ472" s="151"/>
      <c r="OA472" s="151"/>
      <c r="OB472" s="151"/>
      <c r="OC472" s="151"/>
      <c r="OD472" s="151"/>
      <c r="OE472" s="151"/>
      <c r="OF472" s="151"/>
      <c r="OG472" s="151"/>
      <c r="OH472" s="151"/>
      <c r="OI472" s="151"/>
      <c r="OJ472" s="151"/>
      <c r="OK472" s="151"/>
      <c r="OL472" s="151"/>
      <c r="OM472" s="151"/>
      <c r="ON472" s="151"/>
      <c r="OO472" s="151"/>
      <c r="OP472" s="151"/>
      <c r="OQ472" s="151"/>
      <c r="OR472" s="151"/>
      <c r="OS472" s="151"/>
      <c r="OT472" s="151"/>
      <c r="OU472" s="151"/>
      <c r="OV472" s="151"/>
      <c r="OW472" s="151"/>
      <c r="OX472" s="151"/>
      <c r="OY472" s="151"/>
      <c r="OZ472" s="151"/>
      <c r="PA472" s="151"/>
      <c r="PB472" s="151"/>
      <c r="PC472" s="151"/>
      <c r="PD472" s="151"/>
      <c r="PE472" s="151"/>
      <c r="PF472" s="151"/>
      <c r="PG472" s="151"/>
      <c r="PH472" s="151"/>
      <c r="PI472" s="151"/>
      <c r="PJ472" s="151"/>
      <c r="PK472" s="151"/>
      <c r="PL472" s="151"/>
      <c r="PM472" s="151"/>
      <c r="PN472" s="151"/>
      <c r="PO472" s="151"/>
      <c r="PP472" s="151"/>
      <c r="PQ472" s="151"/>
      <c r="PR472" s="151"/>
      <c r="PS472" s="151"/>
      <c r="PT472" s="151"/>
      <c r="PU472" s="151"/>
      <c r="PV472" s="151"/>
      <c r="PW472" s="151"/>
      <c r="PX472" s="151"/>
      <c r="PY472" s="151"/>
      <c r="PZ472" s="151"/>
      <c r="QA472" s="151"/>
    </row>
    <row r="473" spans="1:443" x14ac:dyDescent="0.25">
      <c r="B473" s="196"/>
      <c r="C473" s="196"/>
      <c r="D473" s="196"/>
      <c r="E473" s="196"/>
      <c r="F473" s="109"/>
    </row>
    <row r="474" spans="1:443" x14ac:dyDescent="0.25">
      <c r="B474" s="131"/>
      <c r="C474" s="7" t="s">
        <v>153</v>
      </c>
      <c r="D474" s="144" t="s">
        <v>163</v>
      </c>
      <c r="E474" s="6" t="str">
        <f>IF(D474="", "Yes or No selection required", IF(AND(D464&lt;&gt;"Yes", D474="Yes"), "Additional providers need to be filled in sequentially. Enter provider details in above section.", ""))</f>
        <v/>
      </c>
      <c r="F474" s="109">
        <f t="shared" ref="F474" si="59">IF(E474="", 0, 1)</f>
        <v>0</v>
      </c>
    </row>
    <row r="475" spans="1:443" x14ac:dyDescent="0.25">
      <c r="B475" s="131"/>
      <c r="C475" s="132" t="s">
        <v>154</v>
      </c>
      <c r="D475" s="56"/>
      <c r="E475" s="105" t="str">
        <f>IF(AND(D474="No", D475=""), "", IF(D475="", "Select provider from list", IF(D474="No", "Delete value or change 'Is another domestic provider' response to 'Yes'", IF(D475="PROVIDER NOT LISTED", "", IF(COUNTIF(D476:D566, D475)+COUNTIF(D175:D474, D475)&gt;0, "Duplicate provider entry detected. Delete duplicate domestic provider", "")))))</f>
        <v/>
      </c>
      <c r="F475" s="109">
        <f>IF(F474=1, 0, IF(E475="", 0, 1))</f>
        <v>0</v>
      </c>
    </row>
    <row r="476" spans="1:443" x14ac:dyDescent="0.25">
      <c r="B476" s="131"/>
      <c r="C476" s="132" t="s">
        <v>156</v>
      </c>
      <c r="D476" s="59"/>
      <c r="E476" s="105" t="str">
        <f>IF(AND(D474="No", D476=""), "",
    IF(D476="",
        IF(D475="PROVIDER NOT LISTED", "Manually enter provider name",
            IF(D475="", "Select provider from list", "")),
        IF(D474="No", "Delete value or change 'Is another domestic provider' response to 'Yes'",
            IF(AND(D475&lt;&gt;"PROVIDER NOT LISTED", D476&lt;&gt;""), "Delete value or choose PROVIDER NOT LISTED above",
                IF(D476="PROVIDER NOT LISTED", "",
                    IF(COUNTIF(D175:D566, D476)-1&gt;0, "Duplicate provider entry detected. Delete duplicate domestic provider", ""))))))</f>
        <v/>
      </c>
      <c r="F476" s="109">
        <f>IF(F474=1, 0, IF(E476="", 0, 1))</f>
        <v>0</v>
      </c>
    </row>
    <row r="477" spans="1:443" x14ac:dyDescent="0.25">
      <c r="B477" s="131"/>
      <c r="C477" s="132" t="s">
        <v>144</v>
      </c>
      <c r="D477" s="56"/>
      <c r="E477" s="105" t="str">
        <f>IF(D474="No",IF(D477&lt;&gt;"","Delete value or change 'Is another domestic provider' response to 'Yes'",""),IF(D477="","No value entered",IF(NOT(ISNUMBER(D477)),"Value must be a number",IF(D477&lt;0,"Value cannot be negative",IF(D477&lt;&gt;ROUND(D477,0),"Value must be rounded to the whole dollar","")))))</f>
        <v/>
      </c>
      <c r="F477" s="109">
        <f>IF(F474=1, 0, IF(E477="", 0, 1))</f>
        <v>0</v>
      </c>
    </row>
    <row r="478" spans="1:443" x14ac:dyDescent="0.25">
      <c r="B478" s="131"/>
      <c r="C478" s="133" t="s">
        <v>157</v>
      </c>
      <c r="D478" s="134"/>
      <c r="E478" s="105"/>
      <c r="F478" s="109">
        <f>IF(F474=1, 0, IF(E478="", 0, 1))</f>
        <v>0</v>
      </c>
    </row>
    <row r="479" spans="1:443" x14ac:dyDescent="0.25">
      <c r="B479" s="131"/>
      <c r="C479" s="132" t="s">
        <v>158</v>
      </c>
      <c r="D479" s="56"/>
      <c r="E479" s="105" t="str">
        <f>IF(AND(D479&lt;&gt;"",$D$140="No"),"Entity did not participate in Panel. Please delete value or contact OLSC for assistance",IF(D474="No",IF(D479&lt;&gt;"","Delete value or change 'Is another domestic provider' response to 'Yes'",""),IF(D479="",IF($D$140="Yes","No value entered",""),IF(NOT(ISNUMBER(D479)),"Value must be a number",IF(D479&lt;0,"Value cannot be negative",IF(D479&lt;&gt;ROUND(D479,0),"Value must be rounded to the whole dollar",""))))))</f>
        <v/>
      </c>
      <c r="F479" s="109">
        <f>IF(F474=1, 0, IF(E479="", 0, 1))</f>
        <v>0</v>
      </c>
    </row>
    <row r="480" spans="1:443" x14ac:dyDescent="0.25">
      <c r="B480" s="131"/>
      <c r="C480" s="132" t="s">
        <v>159</v>
      </c>
      <c r="D480" s="56"/>
      <c r="E480" s="105" t="str">
        <f>IF(AND(D480&lt;&gt;"",$D$140="No"),"Entity did not participate in Panel. Please delete value or contact OLSC for assistance",IF(D474="No",IF(D480&lt;&gt;"","Delete value or change 'Is another domestic provider' response to 'Yes'",""),IF(D480="",IF($D$140="Yes","No value entered",""),IF(NOT(ISNUMBER(D480)),"Value must be a number",IF(D480&lt;0,"Value cannot be negative",IF(D480&lt;&gt;ROUND(D480,0),"Value must be rounded to the whole dollar",""))))))</f>
        <v/>
      </c>
      <c r="F480" s="109">
        <f>IF(F474=1, 0, IF(E480="", 0, 1))</f>
        <v>0</v>
      </c>
    </row>
    <row r="481" spans="1:443" x14ac:dyDescent="0.25">
      <c r="B481" s="131"/>
      <c r="C481" s="203"/>
      <c r="D481" s="203"/>
      <c r="E481" s="203"/>
      <c r="F481" s="109">
        <f>IF(E481="", 0, 1)</f>
        <v>0</v>
      </c>
    </row>
    <row r="482" spans="1:443" s="154" customFormat="1" x14ac:dyDescent="0.3">
      <c r="A482" s="151"/>
      <c r="B482" s="152"/>
      <c r="C482" s="198" t="s">
        <v>160</v>
      </c>
      <c r="D482" s="198"/>
      <c r="E482" s="198"/>
      <c r="F482" s="153">
        <f t="shared" ref="F482" si="60">IF(E482="", 0, 1)</f>
        <v>0</v>
      </c>
      <c r="G482" s="151"/>
      <c r="H482" s="151"/>
      <c r="I482" s="151"/>
      <c r="J482" s="151"/>
      <c r="K482" s="151"/>
      <c r="L482" s="151"/>
      <c r="M482" s="151"/>
      <c r="N482" s="151"/>
      <c r="O482" s="151"/>
      <c r="P482" s="151"/>
      <c r="Q482" s="151"/>
      <c r="R482" s="151"/>
      <c r="S482" s="151"/>
      <c r="T482" s="151"/>
      <c r="U482" s="151"/>
      <c r="V482" s="151"/>
      <c r="W482" s="151"/>
      <c r="X482" s="151"/>
      <c r="Y482" s="151"/>
      <c r="Z482" s="151"/>
      <c r="AA482" s="151"/>
      <c r="AB482" s="151"/>
      <c r="AC482" s="151"/>
      <c r="AD482" s="151"/>
      <c r="AE482" s="151"/>
      <c r="AF482" s="151"/>
      <c r="AG482" s="151"/>
      <c r="AH482" s="151"/>
      <c r="AI482" s="151"/>
      <c r="AJ482" s="151"/>
      <c r="AK482" s="151"/>
      <c r="AL482" s="151"/>
      <c r="AM482" s="151"/>
      <c r="AN482" s="151"/>
      <c r="AO482" s="151"/>
      <c r="AP482" s="151"/>
      <c r="AQ482" s="151"/>
      <c r="AR482" s="151"/>
      <c r="AS482" s="151"/>
      <c r="AT482" s="151"/>
      <c r="AU482" s="151"/>
      <c r="AV482" s="151"/>
      <c r="AW482" s="151"/>
      <c r="AX482" s="151"/>
      <c r="AY482" s="151"/>
      <c r="AZ482" s="151"/>
      <c r="BA482" s="151"/>
      <c r="BB482" s="151"/>
      <c r="BC482" s="151"/>
      <c r="BD482" s="151"/>
      <c r="BE482" s="151"/>
      <c r="BF482" s="151"/>
      <c r="BG482" s="151"/>
      <c r="BH482" s="151"/>
      <c r="BI482" s="151"/>
      <c r="BJ482" s="151"/>
      <c r="BK482" s="151"/>
      <c r="BL482" s="151"/>
      <c r="BM482" s="151"/>
      <c r="BN482" s="151"/>
      <c r="BO482" s="151"/>
      <c r="BP482" s="151"/>
      <c r="BQ482" s="151"/>
      <c r="BR482" s="151"/>
      <c r="BS482" s="151"/>
      <c r="BT482" s="151"/>
      <c r="BU482" s="151"/>
      <c r="BV482" s="151"/>
      <c r="BW482" s="151"/>
      <c r="BX482" s="151"/>
      <c r="BY482" s="151"/>
      <c r="BZ482" s="151"/>
      <c r="CA482" s="151"/>
      <c r="CB482" s="151"/>
      <c r="CC482" s="151"/>
      <c r="CD482" s="151"/>
      <c r="CE482" s="151"/>
      <c r="CF482" s="151"/>
      <c r="CG482" s="151"/>
      <c r="CH482" s="151"/>
      <c r="CI482" s="151"/>
      <c r="CJ482" s="151"/>
      <c r="CK482" s="151"/>
      <c r="CL482" s="151"/>
      <c r="CM482" s="151"/>
      <c r="CN482" s="151"/>
      <c r="CO482" s="151"/>
      <c r="CP482" s="151"/>
      <c r="CQ482" s="151"/>
      <c r="CR482" s="151"/>
      <c r="CS482" s="151"/>
      <c r="CT482" s="151"/>
      <c r="CU482" s="151"/>
      <c r="CV482" s="151"/>
      <c r="CW482" s="151"/>
      <c r="CX482" s="151"/>
      <c r="CY482" s="151"/>
      <c r="CZ482" s="151"/>
      <c r="DA482" s="151"/>
      <c r="DB482" s="151"/>
      <c r="DC482" s="151"/>
      <c r="DD482" s="151"/>
      <c r="DE482" s="151"/>
      <c r="DF482" s="151"/>
      <c r="DG482" s="151"/>
      <c r="DH482" s="151"/>
      <c r="DI482" s="151"/>
      <c r="DJ482" s="151"/>
      <c r="DK482" s="151"/>
      <c r="DL482" s="151"/>
      <c r="DM482" s="151"/>
      <c r="DN482" s="151"/>
      <c r="DO482" s="151"/>
      <c r="DP482" s="151"/>
      <c r="DQ482" s="151"/>
      <c r="DR482" s="151"/>
      <c r="DS482" s="151"/>
      <c r="DT482" s="151"/>
      <c r="DU482" s="151"/>
      <c r="DV482" s="151"/>
      <c r="DW482" s="151"/>
      <c r="DX482" s="151"/>
      <c r="DY482" s="151"/>
      <c r="DZ482" s="151"/>
      <c r="EA482" s="151"/>
      <c r="EB482" s="151"/>
      <c r="EC482" s="151"/>
      <c r="ED482" s="151"/>
      <c r="EE482" s="151"/>
      <c r="EF482" s="151"/>
      <c r="EG482" s="151"/>
      <c r="EH482" s="151"/>
      <c r="EI482" s="151"/>
      <c r="EJ482" s="151"/>
      <c r="EK482" s="151"/>
      <c r="EL482" s="151"/>
      <c r="EM482" s="151"/>
      <c r="EN482" s="151"/>
      <c r="EO482" s="151"/>
      <c r="EP482" s="151"/>
      <c r="EQ482" s="151"/>
      <c r="ER482" s="151"/>
      <c r="ES482" s="151"/>
      <c r="ET482" s="151"/>
      <c r="EU482" s="151"/>
      <c r="EV482" s="151"/>
      <c r="EW482" s="151"/>
      <c r="EX482" s="151"/>
      <c r="EY482" s="151"/>
      <c r="EZ482" s="151"/>
      <c r="FA482" s="151"/>
      <c r="FB482" s="151"/>
      <c r="FC482" s="151"/>
      <c r="FD482" s="151"/>
      <c r="FE482" s="151"/>
      <c r="FF482" s="151"/>
      <c r="FG482" s="151"/>
      <c r="FH482" s="151"/>
      <c r="FI482" s="151"/>
      <c r="FJ482" s="151"/>
      <c r="FK482" s="151"/>
      <c r="FL482" s="151"/>
      <c r="FM482" s="151"/>
      <c r="FN482" s="151"/>
      <c r="FO482" s="151"/>
      <c r="FP482" s="151"/>
      <c r="FQ482" s="151"/>
      <c r="FR482" s="151"/>
      <c r="FS482" s="151"/>
      <c r="FT482" s="151"/>
      <c r="FU482" s="151"/>
      <c r="FV482" s="151"/>
      <c r="FW482" s="151"/>
      <c r="FX482" s="151"/>
      <c r="FY482" s="151"/>
      <c r="FZ482" s="151"/>
      <c r="GA482" s="151"/>
      <c r="GB482" s="151"/>
      <c r="GC482" s="151"/>
      <c r="GD482" s="151"/>
      <c r="GE482" s="151"/>
      <c r="GF482" s="151"/>
      <c r="GG482" s="151"/>
      <c r="GH482" s="151"/>
      <c r="GI482" s="151"/>
      <c r="GJ482" s="151"/>
      <c r="GK482" s="151"/>
      <c r="GL482" s="151"/>
      <c r="GM482" s="151"/>
      <c r="GN482" s="151"/>
      <c r="GO482" s="151"/>
      <c r="GP482" s="151"/>
      <c r="GQ482" s="151"/>
      <c r="GR482" s="151"/>
      <c r="GS482" s="151"/>
      <c r="GT482" s="151"/>
      <c r="GU482" s="151"/>
      <c r="GV482" s="151"/>
      <c r="GW482" s="151"/>
      <c r="GX482" s="151"/>
      <c r="GY482" s="151"/>
      <c r="GZ482" s="151"/>
      <c r="HA482" s="151"/>
      <c r="HB482" s="151"/>
      <c r="HC482" s="151"/>
      <c r="HD482" s="151"/>
      <c r="HE482" s="151"/>
      <c r="HF482" s="151"/>
      <c r="HG482" s="151"/>
      <c r="HH482" s="151"/>
      <c r="HI482" s="151"/>
      <c r="HJ482" s="151"/>
      <c r="HK482" s="151"/>
      <c r="HL482" s="151"/>
      <c r="HM482" s="151"/>
      <c r="HN482" s="151"/>
      <c r="HO482" s="151"/>
      <c r="HP482" s="151"/>
      <c r="HQ482" s="151"/>
      <c r="HR482" s="151"/>
      <c r="HS482" s="151"/>
      <c r="HT482" s="151"/>
      <c r="HU482" s="151"/>
      <c r="HV482" s="151"/>
      <c r="HW482" s="151"/>
      <c r="HX482" s="151"/>
      <c r="HY482" s="151"/>
      <c r="HZ482" s="151"/>
      <c r="IA482" s="151"/>
      <c r="IB482" s="151"/>
      <c r="IC482" s="151"/>
      <c r="ID482" s="151"/>
      <c r="IE482" s="151"/>
      <c r="IF482" s="151"/>
      <c r="IG482" s="151"/>
      <c r="IH482" s="151"/>
      <c r="II482" s="151"/>
      <c r="IJ482" s="151"/>
      <c r="IK482" s="151"/>
      <c r="IL482" s="151"/>
      <c r="IM482" s="151"/>
      <c r="IN482" s="151"/>
      <c r="IO482" s="151"/>
      <c r="IP482" s="151"/>
      <c r="IQ482" s="151"/>
      <c r="IR482" s="151"/>
      <c r="IS482" s="151"/>
      <c r="IT482" s="151"/>
      <c r="IU482" s="151"/>
      <c r="IV482" s="151"/>
      <c r="IW482" s="151"/>
      <c r="IX482" s="151"/>
      <c r="IY482" s="151"/>
      <c r="IZ482" s="151"/>
      <c r="JA482" s="151"/>
      <c r="JB482" s="151"/>
      <c r="JC482" s="151"/>
      <c r="JD482" s="151"/>
      <c r="JE482" s="151"/>
      <c r="JF482" s="151"/>
      <c r="JG482" s="151"/>
      <c r="JH482" s="151"/>
      <c r="JI482" s="151"/>
      <c r="JJ482" s="151"/>
      <c r="JK482" s="151"/>
      <c r="JL482" s="151"/>
      <c r="JM482" s="151"/>
      <c r="JN482" s="151"/>
      <c r="JO482" s="151"/>
      <c r="JP482" s="151"/>
      <c r="JQ482" s="151"/>
      <c r="JR482" s="151"/>
      <c r="JS482" s="151"/>
      <c r="JT482" s="151"/>
      <c r="JU482" s="151"/>
      <c r="JV482" s="151"/>
      <c r="JW482" s="151"/>
      <c r="JX482" s="151"/>
      <c r="JY482" s="151"/>
      <c r="JZ482" s="151"/>
      <c r="KA482" s="151"/>
      <c r="KB482" s="151"/>
      <c r="KC482" s="151"/>
      <c r="KD482" s="151"/>
      <c r="KE482" s="151"/>
      <c r="KF482" s="151"/>
      <c r="KG482" s="151"/>
      <c r="KH482" s="151"/>
      <c r="KI482" s="151"/>
      <c r="KJ482" s="151"/>
      <c r="KK482" s="151"/>
      <c r="KL482" s="151"/>
      <c r="KM482" s="151"/>
      <c r="KN482" s="151"/>
      <c r="KO482" s="151"/>
      <c r="KP482" s="151"/>
      <c r="KQ482" s="151"/>
      <c r="KR482" s="151"/>
      <c r="KS482" s="151"/>
      <c r="KT482" s="151"/>
      <c r="KU482" s="151"/>
      <c r="KV482" s="151"/>
      <c r="KW482" s="151"/>
      <c r="KX482" s="151"/>
      <c r="KY482" s="151"/>
      <c r="KZ482" s="151"/>
      <c r="LA482" s="151"/>
      <c r="LB482" s="151"/>
      <c r="LC482" s="151"/>
      <c r="LD482" s="151"/>
      <c r="LE482" s="151"/>
      <c r="LF482" s="151"/>
      <c r="LG482" s="151"/>
      <c r="LH482" s="151"/>
      <c r="LI482" s="151"/>
      <c r="LJ482" s="151"/>
      <c r="LK482" s="151"/>
      <c r="LL482" s="151"/>
      <c r="LM482" s="151"/>
      <c r="LN482" s="151"/>
      <c r="LO482" s="151"/>
      <c r="LP482" s="151"/>
      <c r="LQ482" s="151"/>
      <c r="LR482" s="151"/>
      <c r="LS482" s="151"/>
      <c r="LT482" s="151"/>
      <c r="LU482" s="151"/>
      <c r="LV482" s="151"/>
      <c r="LW482" s="151"/>
      <c r="LX482" s="151"/>
      <c r="LY482" s="151"/>
      <c r="LZ482" s="151"/>
      <c r="MA482" s="151"/>
      <c r="MB482" s="151"/>
      <c r="MC482" s="151"/>
      <c r="MD482" s="151"/>
      <c r="ME482" s="151"/>
      <c r="MF482" s="151"/>
      <c r="MG482" s="151"/>
      <c r="MH482" s="151"/>
      <c r="MI482" s="151"/>
      <c r="MJ482" s="151"/>
      <c r="MK482" s="151"/>
      <c r="ML482" s="151"/>
      <c r="MM482" s="151"/>
      <c r="MN482" s="151"/>
      <c r="MO482" s="151"/>
      <c r="MP482" s="151"/>
      <c r="MQ482" s="151"/>
      <c r="MR482" s="151"/>
      <c r="MS482" s="151"/>
      <c r="MT482" s="151"/>
      <c r="MU482" s="151"/>
      <c r="MV482" s="151"/>
      <c r="MW482" s="151"/>
      <c r="MX482" s="151"/>
      <c r="MY482" s="151"/>
      <c r="MZ482" s="151"/>
      <c r="NA482" s="151"/>
      <c r="NB482" s="151"/>
      <c r="NC482" s="151"/>
      <c r="ND482" s="151"/>
      <c r="NE482" s="151"/>
      <c r="NF482" s="151"/>
      <c r="NG482" s="151"/>
      <c r="NH482" s="151"/>
      <c r="NI482" s="151"/>
      <c r="NJ482" s="151"/>
      <c r="NK482" s="151"/>
      <c r="NL482" s="151"/>
      <c r="NM482" s="151"/>
      <c r="NN482" s="151"/>
      <c r="NO482" s="151"/>
      <c r="NP482" s="151"/>
      <c r="NQ482" s="151"/>
      <c r="NR482" s="151"/>
      <c r="NS482" s="151"/>
      <c r="NT482" s="151"/>
      <c r="NU482" s="151"/>
      <c r="NV482" s="151"/>
      <c r="NW482" s="151"/>
      <c r="NX482" s="151"/>
      <c r="NY482" s="151"/>
      <c r="NZ482" s="151"/>
      <c r="OA482" s="151"/>
      <c r="OB482" s="151"/>
      <c r="OC482" s="151"/>
      <c r="OD482" s="151"/>
      <c r="OE482" s="151"/>
      <c r="OF482" s="151"/>
      <c r="OG482" s="151"/>
      <c r="OH482" s="151"/>
      <c r="OI482" s="151"/>
      <c r="OJ482" s="151"/>
      <c r="OK482" s="151"/>
      <c r="OL482" s="151"/>
      <c r="OM482" s="151"/>
      <c r="ON482" s="151"/>
      <c r="OO482" s="151"/>
      <c r="OP482" s="151"/>
      <c r="OQ482" s="151"/>
      <c r="OR482" s="151"/>
      <c r="OS482" s="151"/>
      <c r="OT482" s="151"/>
      <c r="OU482" s="151"/>
      <c r="OV482" s="151"/>
      <c r="OW482" s="151"/>
      <c r="OX482" s="151"/>
      <c r="OY482" s="151"/>
      <c r="OZ482" s="151"/>
      <c r="PA482" s="151"/>
      <c r="PB482" s="151"/>
      <c r="PC482" s="151"/>
      <c r="PD482" s="151"/>
      <c r="PE482" s="151"/>
      <c r="PF482" s="151"/>
      <c r="PG482" s="151"/>
      <c r="PH482" s="151"/>
      <c r="PI482" s="151"/>
      <c r="PJ482" s="151"/>
      <c r="PK482" s="151"/>
      <c r="PL482" s="151"/>
      <c r="PM482" s="151"/>
      <c r="PN482" s="151"/>
      <c r="PO482" s="151"/>
      <c r="PP482" s="151"/>
      <c r="PQ482" s="151"/>
      <c r="PR482" s="151"/>
      <c r="PS482" s="151"/>
      <c r="PT482" s="151"/>
      <c r="PU482" s="151"/>
      <c r="PV482" s="151"/>
      <c r="PW482" s="151"/>
      <c r="PX482" s="151"/>
      <c r="PY482" s="151"/>
      <c r="PZ482" s="151"/>
      <c r="QA482" s="151"/>
    </row>
    <row r="483" spans="1:443" x14ac:dyDescent="0.25">
      <c r="B483" s="196"/>
      <c r="C483" s="196"/>
      <c r="D483" s="196"/>
      <c r="E483" s="196"/>
      <c r="F483" s="109"/>
    </row>
    <row r="484" spans="1:443" x14ac:dyDescent="0.25">
      <c r="B484" s="131"/>
      <c r="C484" s="7" t="s">
        <v>153</v>
      </c>
      <c r="D484" s="144" t="s">
        <v>163</v>
      </c>
      <c r="E484" s="6" t="str">
        <f>IF(D484="", "Yes or No selection required", IF(AND(D474&lt;&gt;"Yes", D484="Yes"), "Additional providers need to be filled in sequentially. Enter provider details in above section.", ""))</f>
        <v/>
      </c>
      <c r="F484" s="109">
        <f t="shared" ref="F484" si="61">IF(E484="", 0, 1)</f>
        <v>0</v>
      </c>
    </row>
    <row r="485" spans="1:443" x14ac:dyDescent="0.25">
      <c r="B485" s="131"/>
      <c r="C485" s="132" t="s">
        <v>154</v>
      </c>
      <c r="D485" s="56"/>
      <c r="E485" s="105" t="str">
        <f>IF(AND(D484="No", D485=""), "", IF(D485="", "Select provider from list", IF(D484="No", "Delete value or change 'Is another domestic provider' response to 'Yes'", IF(D485="PROVIDER NOT LISTED", "", IF(COUNTIF(D486:D566, D485)+COUNTIF(D175:D484, D485)&gt;0, "Duplicate provider entry detected. Delete duplicate domestic provider", "")))))</f>
        <v/>
      </c>
      <c r="F485" s="109">
        <f>IF(F484=1, 0, IF(E485="", 0, 1))</f>
        <v>0</v>
      </c>
    </row>
    <row r="486" spans="1:443" x14ac:dyDescent="0.25">
      <c r="B486" s="131"/>
      <c r="C486" s="132" t="s">
        <v>156</v>
      </c>
      <c r="D486" s="59"/>
      <c r="E486" s="105" t="str">
        <f>IF(AND(D484="No", D486=""), "",
    IF(D486="",
        IF(D485="PROVIDER NOT LISTED", "Manually enter provider name",
            IF(D485="", "Select provider from list", "")),
        IF(D484="No", "Delete value or change 'Is another domestic provider' response to 'Yes'",
            IF(AND(D485&lt;&gt;"PROVIDER NOT LISTED", D486&lt;&gt;""), "Delete value or choose PROVIDER NOT LISTED above",
                IF(D486="PROVIDER NOT LISTED", "",
                    IF(COUNTIF(D175:D566, D486)-1&gt;0, "Duplicate provider entry detected. Delete duplicate domestic provider", ""))))))</f>
        <v/>
      </c>
      <c r="F486" s="109">
        <f>IF(F484=1, 0, IF(E486="", 0, 1))</f>
        <v>0</v>
      </c>
    </row>
    <row r="487" spans="1:443" x14ac:dyDescent="0.25">
      <c r="B487" s="131"/>
      <c r="C487" s="132" t="s">
        <v>144</v>
      </c>
      <c r="D487" s="56"/>
      <c r="E487" s="105" t="str">
        <f>IF(D484="No",IF(D487&lt;&gt;"","Delete value or change 'Is another domestic provider' response to 'Yes'",""),IF(D487="","No value entered",IF(NOT(ISNUMBER(D487)),"Value must be a number",IF(D487&lt;0,"Value cannot be negative",IF(D487&lt;&gt;ROUND(D487,0),"Value must be rounded to the whole dollar","")))))</f>
        <v/>
      </c>
      <c r="F487" s="109">
        <f>IF(F484=1, 0, IF(E487="", 0, 1))</f>
        <v>0</v>
      </c>
    </row>
    <row r="488" spans="1:443" x14ac:dyDescent="0.25">
      <c r="B488" s="131"/>
      <c r="C488" s="133" t="s">
        <v>157</v>
      </c>
      <c r="D488" s="134"/>
      <c r="E488" s="105"/>
      <c r="F488" s="109">
        <f>IF(F484=1, 0, IF(E488="", 0, 1))</f>
        <v>0</v>
      </c>
    </row>
    <row r="489" spans="1:443" x14ac:dyDescent="0.25">
      <c r="B489" s="131"/>
      <c r="C489" s="132" t="s">
        <v>158</v>
      </c>
      <c r="D489" s="56"/>
      <c r="E489" s="105" t="str">
        <f>IF(AND(D489&lt;&gt;"",$D$140="No"),"Entity did not participate in Panel. Please delete value or contact OLSC for assistance",IF(D484="No",IF(D489&lt;&gt;"","Delete value or change 'Is another domestic provider' response to 'Yes'",""),IF(D489="",IF($D$140="Yes","No value entered",""),IF(NOT(ISNUMBER(D489)),"Value must be a number",IF(D489&lt;0,"Value cannot be negative",IF(D489&lt;&gt;ROUND(D489,0),"Value must be rounded to the whole dollar",""))))))</f>
        <v/>
      </c>
      <c r="F489" s="109">
        <f>IF(F484=1, 0, IF(E489="", 0, 1))</f>
        <v>0</v>
      </c>
    </row>
    <row r="490" spans="1:443" x14ac:dyDescent="0.25">
      <c r="B490" s="131"/>
      <c r="C490" s="132" t="s">
        <v>159</v>
      </c>
      <c r="D490" s="56"/>
      <c r="E490" s="105" t="str">
        <f>IF(AND(D490&lt;&gt;"",$D$140="No"),"Entity did not participate in Panel. Please delete value or contact OLSC for assistance",IF(D484="No",IF(D490&lt;&gt;"","Delete value or change 'Is another domestic provider' response to 'Yes'",""),IF(D490="",IF($D$140="Yes","No value entered",""),IF(NOT(ISNUMBER(D490)),"Value must be a number",IF(D490&lt;0,"Value cannot be negative",IF(D490&lt;&gt;ROUND(D490,0),"Value must be rounded to the whole dollar",""))))))</f>
        <v/>
      </c>
      <c r="F490" s="109">
        <f>IF(F484=1, 0, IF(E490="", 0, 1))</f>
        <v>0</v>
      </c>
    </row>
    <row r="491" spans="1:443" x14ac:dyDescent="0.25">
      <c r="B491" s="131"/>
      <c r="C491" s="203"/>
      <c r="D491" s="203"/>
      <c r="E491" s="203"/>
      <c r="F491" s="109">
        <f>IF(E491="", 0, 1)</f>
        <v>0</v>
      </c>
    </row>
    <row r="492" spans="1:443" x14ac:dyDescent="0.3">
      <c r="B492" s="131"/>
      <c r="C492" s="198" t="s">
        <v>160</v>
      </c>
      <c r="D492" s="198"/>
      <c r="E492" s="198"/>
      <c r="F492" s="109">
        <f t="shared" ref="F492" si="62">IF(E492="", 0, 1)</f>
        <v>0</v>
      </c>
    </row>
    <row r="493" spans="1:443" x14ac:dyDescent="0.25">
      <c r="B493" s="196"/>
      <c r="C493" s="196"/>
      <c r="D493" s="196"/>
      <c r="E493" s="196"/>
      <c r="F493" s="109"/>
    </row>
    <row r="494" spans="1:443" x14ac:dyDescent="0.25">
      <c r="B494" s="131"/>
      <c r="C494" s="7" t="s">
        <v>153</v>
      </c>
      <c r="D494" s="144" t="s">
        <v>163</v>
      </c>
      <c r="E494" s="6" t="str">
        <f>IF(D494="", "Yes or No selection required", IF(AND(D484&lt;&gt;"Yes", D494="Yes"), "Additional providers need to be filled in sequentially. Enter provider details in above section.", ""))</f>
        <v/>
      </c>
      <c r="F494" s="109">
        <f t="shared" ref="F494" si="63">IF(E494="", 0, 1)</f>
        <v>0</v>
      </c>
    </row>
    <row r="495" spans="1:443" x14ac:dyDescent="0.25">
      <c r="B495" s="131"/>
      <c r="C495" s="132" t="s">
        <v>154</v>
      </c>
      <c r="D495" s="56"/>
      <c r="E495" s="105" t="str">
        <f>IF(AND(D494="No", D495=""), "", IF(D495="", "Select provider from list", IF(D494="No", "Delete value or change 'Is another domestic provider' response to 'Yes'", IF(D495="PROVIDER NOT LISTED", "", IF(COUNTIF(D496:D566, D495)+COUNTIF(D175:D494, D495)&gt;0, "Duplicate provider entry detected. Delete duplicate domestic provider", "")))))</f>
        <v/>
      </c>
      <c r="F495" s="109">
        <f>IF(F494=1, 0, IF(E495="", 0, 1))</f>
        <v>0</v>
      </c>
    </row>
    <row r="496" spans="1:443" x14ac:dyDescent="0.25">
      <c r="B496" s="131"/>
      <c r="C496" s="132" t="s">
        <v>156</v>
      </c>
      <c r="D496" s="59"/>
      <c r="E496" s="105" t="str">
        <f>IF(AND(D494="No", D496=""), "",
    IF(D496="",
        IF(D495="PROVIDER NOT LISTED", "Manually enter provider name",
            IF(D495="", "Select provider from list", "")),
        IF(D494="No", "Delete value or change 'Is another domestic provider' response to 'Yes'",
            IF(AND(D495&lt;&gt;"PROVIDER NOT LISTED", D496&lt;&gt;""), "Delete value or choose PROVIDER NOT LISTED above",
                IF(D496="PROVIDER NOT LISTED", "",
                    IF(COUNTIF(D175:D566, D496)-1&gt;0, "Duplicate provider entry detected. Delete duplicate domestic provider", ""))))))</f>
        <v/>
      </c>
      <c r="F496" s="109">
        <f>IF(F494=1, 0, IF(E496="", 0, 1))</f>
        <v>0</v>
      </c>
    </row>
    <row r="497" spans="1:443" x14ac:dyDescent="0.25">
      <c r="B497" s="131"/>
      <c r="C497" s="132" t="s">
        <v>144</v>
      </c>
      <c r="D497" s="56"/>
      <c r="E497" s="105" t="str">
        <f>IF(D494="No",IF(D497&lt;&gt;"","Delete value or change 'Is another domestic provider' response to 'Yes'",""),IF(D497="","No value entered",IF(NOT(ISNUMBER(D497)),"Value must be a number",IF(D497&lt;0,"Value cannot be negative",IF(D497&lt;&gt;ROUND(D497,0),"Value must be rounded to the whole dollar","")))))</f>
        <v/>
      </c>
      <c r="F497" s="109">
        <f>IF(F494=1, 0, IF(E497="", 0, 1))</f>
        <v>0</v>
      </c>
    </row>
    <row r="498" spans="1:443" x14ac:dyDescent="0.25">
      <c r="B498" s="131"/>
      <c r="C498" s="133" t="s">
        <v>157</v>
      </c>
      <c r="D498" s="134"/>
      <c r="E498" s="105"/>
      <c r="F498" s="109">
        <f>IF(F494=1, 0, IF(E498="", 0, 1))</f>
        <v>0</v>
      </c>
    </row>
    <row r="499" spans="1:443" x14ac:dyDescent="0.25">
      <c r="B499" s="131"/>
      <c r="C499" s="132" t="s">
        <v>158</v>
      </c>
      <c r="D499" s="56"/>
      <c r="E499" s="105" t="str">
        <f>IF(AND(D499&lt;&gt;"",$D$140="No"),"Entity did not participate in Panel. Please delete value or contact OLSC for assistance",IF(D494="No",IF(D499&lt;&gt;"","Delete value or change 'Is another domestic provider' response to 'Yes'",""),IF(D499="",IF($D$140="Yes","No value entered",""),IF(NOT(ISNUMBER(D499)),"Value must be a number",IF(D499&lt;0,"Value cannot be negative",IF(D499&lt;&gt;ROUND(D499,0),"Value must be rounded to the whole dollar",""))))))</f>
        <v/>
      </c>
      <c r="F499" s="109">
        <f>IF(F494=1, 0, IF(E499="", 0, 1))</f>
        <v>0</v>
      </c>
    </row>
    <row r="500" spans="1:443" x14ac:dyDescent="0.25">
      <c r="B500" s="131"/>
      <c r="C500" s="132" t="s">
        <v>159</v>
      </c>
      <c r="D500" s="56"/>
      <c r="E500" s="105" t="str">
        <f>IF(AND(D500&lt;&gt;"",$D$140="No"),"Entity did not participate in Panel. Please delete value or contact OLSC for assistance",IF(D494="No",IF(D500&lt;&gt;"","Delete value or change 'Is another domestic provider' response to 'Yes'",""),IF(D500="",IF($D$140="Yes","No value entered",""),IF(NOT(ISNUMBER(D500)),"Value must be a number",IF(D500&lt;0,"Value cannot be negative",IF(D500&lt;&gt;ROUND(D500,0),"Value must be rounded to the whole dollar",""))))))</f>
        <v/>
      </c>
      <c r="F500" s="109">
        <f>IF(F494=1, 0, IF(E500="", 0, 1))</f>
        <v>0</v>
      </c>
    </row>
    <row r="501" spans="1:443" x14ac:dyDescent="0.25">
      <c r="B501" s="131"/>
      <c r="C501" s="203"/>
      <c r="D501" s="203"/>
      <c r="E501" s="203"/>
      <c r="F501" s="109">
        <f>IF(E501="", 0, 1)</f>
        <v>0</v>
      </c>
    </row>
    <row r="502" spans="1:443" x14ac:dyDescent="0.3">
      <c r="B502" s="131"/>
      <c r="C502" s="198" t="s">
        <v>160</v>
      </c>
      <c r="D502" s="198"/>
      <c r="E502" s="198"/>
      <c r="F502" s="109">
        <f t="shared" ref="F502" si="64">IF(E502="", 0, 1)</f>
        <v>0</v>
      </c>
    </row>
    <row r="503" spans="1:443" x14ac:dyDescent="0.25">
      <c r="B503" s="196"/>
      <c r="C503" s="196"/>
      <c r="D503" s="196"/>
      <c r="E503" s="196"/>
      <c r="F503" s="109"/>
    </row>
    <row r="504" spans="1:443" x14ac:dyDescent="0.25">
      <c r="B504" s="131"/>
      <c r="C504" s="7" t="s">
        <v>153</v>
      </c>
      <c r="D504" s="144" t="s">
        <v>163</v>
      </c>
      <c r="E504" s="6" t="str">
        <f>IF(D504="", "Yes or No selection required", IF(AND(D494&lt;&gt;"Yes", D504="Yes"), "Additional providers need to be filled in sequentially. Enter provider details in above section.", ""))</f>
        <v/>
      </c>
      <c r="F504" s="109">
        <f t="shared" ref="F504" si="65">IF(E504="", 0, 1)</f>
        <v>0</v>
      </c>
    </row>
    <row r="505" spans="1:443" x14ac:dyDescent="0.25">
      <c r="B505" s="131"/>
      <c r="C505" s="132" t="s">
        <v>154</v>
      </c>
      <c r="D505" s="56"/>
      <c r="E505" s="105" t="str">
        <f>IF(AND(D504="No", D505=""), "", IF(D505="", "Select provider from list", IF(D504="No", "Delete value or change 'Is another domestic provider' response to 'Yes'", IF(D505="PROVIDER NOT LISTED", "", IF(COUNTIF(D506:D566, D505)+COUNTIF(D175:D504, D505)&gt;0, "Duplicate provider entry detected. Delete duplicate domestic provider", "")))))</f>
        <v/>
      </c>
      <c r="F505" s="109">
        <f>IF(F504=1, 0, IF(E505="", 0, 1))</f>
        <v>0</v>
      </c>
    </row>
    <row r="506" spans="1:443" x14ac:dyDescent="0.25">
      <c r="B506" s="131"/>
      <c r="C506" s="132" t="s">
        <v>156</v>
      </c>
      <c r="D506" s="59"/>
      <c r="E506" s="105" t="str">
        <f>IF(AND(D504="No", D506=""), "",
    IF(D506="",
        IF(D505="PROVIDER NOT LISTED", "Manually enter provider name",
            IF(D505="", "Select provider from list", "")),
        IF(D504="No", "Delete value or change 'Is another domestic provider' response to 'Yes'",
            IF(AND(D505&lt;&gt;"PROVIDER NOT LISTED", D506&lt;&gt;""), "Delete value or choose PROVIDER NOT LISTED above",
                IF(D506="PROVIDER NOT LISTED", "",
                    IF(COUNTIF(D175:D566, D506)-1&gt;0, "Duplicate provider entry detected. Delete duplicate domestic provider", ""))))))</f>
        <v/>
      </c>
      <c r="F506" s="109">
        <f>IF(F504=1, 0, IF(E506="", 0, 1))</f>
        <v>0</v>
      </c>
    </row>
    <row r="507" spans="1:443" x14ac:dyDescent="0.25">
      <c r="B507" s="131"/>
      <c r="C507" s="132" t="s">
        <v>144</v>
      </c>
      <c r="D507" s="56"/>
      <c r="E507" s="105" t="str">
        <f>IF(D504="No",IF(D507&lt;&gt;"","Delete value or change 'Is another domestic provider' response to 'Yes'",""),IF(D507="","No value entered",IF(NOT(ISNUMBER(D507)),"Value must be a number",IF(D507&lt;0,"Value cannot be negative",IF(D507&lt;&gt;ROUND(D507,0),"Value must be rounded to the whole dollar","")))))</f>
        <v/>
      </c>
      <c r="F507" s="109">
        <f>IF(F504=1, 0, IF(E507="", 0, 1))</f>
        <v>0</v>
      </c>
    </row>
    <row r="508" spans="1:443" x14ac:dyDescent="0.25">
      <c r="B508" s="131"/>
      <c r="C508" s="133" t="s">
        <v>157</v>
      </c>
      <c r="D508" s="134"/>
      <c r="E508" s="105"/>
      <c r="F508" s="109">
        <f>IF(F504=1, 0, IF(E508="", 0, 1))</f>
        <v>0</v>
      </c>
    </row>
    <row r="509" spans="1:443" x14ac:dyDescent="0.25">
      <c r="B509" s="131"/>
      <c r="C509" s="132" t="s">
        <v>158</v>
      </c>
      <c r="D509" s="56"/>
      <c r="E509" s="105" t="str">
        <f>IF(AND(D509&lt;&gt;"",$D$140="No"),"Entity did not participate in Panel. Please delete value or contact OLSC for assistance",IF(D504="No",IF(D509&lt;&gt;"","Delete value or change 'Is another domestic provider' response to 'Yes'",""),IF(D509="",IF($D$140="Yes","No value entered",""),IF(NOT(ISNUMBER(D509)),"Value must be a number",IF(D509&lt;0,"Value cannot be negative",IF(D509&lt;&gt;ROUND(D509,0),"Value must be rounded to the whole dollar",""))))))</f>
        <v/>
      </c>
      <c r="F509" s="109">
        <f>IF(F504=1, 0, IF(E509="", 0, 1))</f>
        <v>0</v>
      </c>
    </row>
    <row r="510" spans="1:443" x14ac:dyDescent="0.25">
      <c r="B510" s="131"/>
      <c r="C510" s="132" t="s">
        <v>159</v>
      </c>
      <c r="D510" s="56"/>
      <c r="E510" s="105" t="str">
        <f>IF(AND(D510&lt;&gt;"",$D$140="No"),"Entity did not participate in Panel. Please delete value or contact OLSC for assistance",IF(D504="No",IF(D510&lt;&gt;"","Delete value or change 'Is another domestic provider' response to 'Yes'",""),IF(D510="",IF($D$140="Yes","No value entered",""),IF(NOT(ISNUMBER(D510)),"Value must be a number",IF(D510&lt;0,"Value cannot be negative",IF(D510&lt;&gt;ROUND(D510,0),"Value must be rounded to the whole dollar",""))))))</f>
        <v/>
      </c>
      <c r="F510" s="109">
        <f>IF(F504=1, 0, IF(E510="", 0, 1))</f>
        <v>0</v>
      </c>
    </row>
    <row r="511" spans="1:443" x14ac:dyDescent="0.25">
      <c r="B511" s="131"/>
      <c r="C511" s="203"/>
      <c r="D511" s="203"/>
      <c r="E511" s="203"/>
      <c r="F511" s="109">
        <f>IF(E511="", 0, 1)</f>
        <v>0</v>
      </c>
    </row>
    <row r="512" spans="1:443" s="154" customFormat="1" x14ac:dyDescent="0.3">
      <c r="A512" s="151"/>
      <c r="B512" s="152"/>
      <c r="C512" s="198" t="s">
        <v>160</v>
      </c>
      <c r="D512" s="198"/>
      <c r="E512" s="198"/>
      <c r="F512" s="153">
        <f t="shared" ref="F512" si="66">IF(E512="", 0, 1)</f>
        <v>0</v>
      </c>
      <c r="G512" s="151"/>
      <c r="H512" s="151"/>
      <c r="I512" s="151"/>
      <c r="J512" s="151"/>
      <c r="K512" s="151"/>
      <c r="L512" s="151"/>
      <c r="M512" s="151"/>
      <c r="N512" s="151"/>
      <c r="O512" s="151"/>
      <c r="P512" s="151"/>
      <c r="Q512" s="151"/>
      <c r="R512" s="151"/>
      <c r="S512" s="151"/>
      <c r="T512" s="151"/>
      <c r="U512" s="151"/>
      <c r="V512" s="151"/>
      <c r="W512" s="151"/>
      <c r="X512" s="151"/>
      <c r="Y512" s="151"/>
      <c r="Z512" s="151"/>
      <c r="AA512" s="151"/>
      <c r="AB512" s="151"/>
      <c r="AC512" s="151"/>
      <c r="AD512" s="151"/>
      <c r="AE512" s="151"/>
      <c r="AF512" s="151"/>
      <c r="AG512" s="151"/>
      <c r="AH512" s="151"/>
      <c r="AI512" s="151"/>
      <c r="AJ512" s="151"/>
      <c r="AK512" s="151"/>
      <c r="AL512" s="151"/>
      <c r="AM512" s="151"/>
      <c r="AN512" s="151"/>
      <c r="AO512" s="151"/>
      <c r="AP512" s="151"/>
      <c r="AQ512" s="151"/>
      <c r="AR512" s="151"/>
      <c r="AS512" s="151"/>
      <c r="AT512" s="151"/>
      <c r="AU512" s="151"/>
      <c r="AV512" s="151"/>
      <c r="AW512" s="151"/>
      <c r="AX512" s="151"/>
      <c r="AY512" s="151"/>
      <c r="AZ512" s="151"/>
      <c r="BA512" s="151"/>
      <c r="BB512" s="151"/>
      <c r="BC512" s="151"/>
      <c r="BD512" s="151"/>
      <c r="BE512" s="151"/>
      <c r="BF512" s="151"/>
      <c r="BG512" s="151"/>
      <c r="BH512" s="151"/>
      <c r="BI512" s="151"/>
      <c r="BJ512" s="151"/>
      <c r="BK512" s="151"/>
      <c r="BL512" s="151"/>
      <c r="BM512" s="151"/>
      <c r="BN512" s="151"/>
      <c r="BO512" s="151"/>
      <c r="BP512" s="151"/>
      <c r="BQ512" s="151"/>
      <c r="BR512" s="151"/>
      <c r="BS512" s="151"/>
      <c r="BT512" s="151"/>
      <c r="BU512" s="151"/>
      <c r="BV512" s="151"/>
      <c r="BW512" s="151"/>
      <c r="BX512" s="151"/>
      <c r="BY512" s="151"/>
      <c r="BZ512" s="151"/>
      <c r="CA512" s="151"/>
      <c r="CB512" s="151"/>
      <c r="CC512" s="151"/>
      <c r="CD512" s="151"/>
      <c r="CE512" s="151"/>
      <c r="CF512" s="151"/>
      <c r="CG512" s="151"/>
      <c r="CH512" s="151"/>
      <c r="CI512" s="151"/>
      <c r="CJ512" s="151"/>
      <c r="CK512" s="151"/>
      <c r="CL512" s="151"/>
      <c r="CM512" s="151"/>
      <c r="CN512" s="151"/>
      <c r="CO512" s="151"/>
      <c r="CP512" s="151"/>
      <c r="CQ512" s="151"/>
      <c r="CR512" s="151"/>
      <c r="CS512" s="151"/>
      <c r="CT512" s="151"/>
      <c r="CU512" s="151"/>
      <c r="CV512" s="151"/>
      <c r="CW512" s="151"/>
      <c r="CX512" s="151"/>
      <c r="CY512" s="151"/>
      <c r="CZ512" s="151"/>
      <c r="DA512" s="151"/>
      <c r="DB512" s="151"/>
      <c r="DC512" s="151"/>
      <c r="DD512" s="151"/>
      <c r="DE512" s="151"/>
      <c r="DF512" s="151"/>
      <c r="DG512" s="151"/>
      <c r="DH512" s="151"/>
      <c r="DI512" s="151"/>
      <c r="DJ512" s="151"/>
      <c r="DK512" s="151"/>
      <c r="DL512" s="151"/>
      <c r="DM512" s="151"/>
      <c r="DN512" s="151"/>
      <c r="DO512" s="151"/>
      <c r="DP512" s="151"/>
      <c r="DQ512" s="151"/>
      <c r="DR512" s="151"/>
      <c r="DS512" s="151"/>
      <c r="DT512" s="151"/>
      <c r="DU512" s="151"/>
      <c r="DV512" s="151"/>
      <c r="DW512" s="151"/>
      <c r="DX512" s="151"/>
      <c r="DY512" s="151"/>
      <c r="DZ512" s="151"/>
      <c r="EA512" s="151"/>
      <c r="EB512" s="151"/>
      <c r="EC512" s="151"/>
      <c r="ED512" s="151"/>
      <c r="EE512" s="151"/>
      <c r="EF512" s="151"/>
      <c r="EG512" s="151"/>
      <c r="EH512" s="151"/>
      <c r="EI512" s="151"/>
      <c r="EJ512" s="151"/>
      <c r="EK512" s="151"/>
      <c r="EL512" s="151"/>
      <c r="EM512" s="151"/>
      <c r="EN512" s="151"/>
      <c r="EO512" s="151"/>
      <c r="EP512" s="151"/>
      <c r="EQ512" s="151"/>
      <c r="ER512" s="151"/>
      <c r="ES512" s="151"/>
      <c r="ET512" s="151"/>
      <c r="EU512" s="151"/>
      <c r="EV512" s="151"/>
      <c r="EW512" s="151"/>
      <c r="EX512" s="151"/>
      <c r="EY512" s="151"/>
      <c r="EZ512" s="151"/>
      <c r="FA512" s="151"/>
      <c r="FB512" s="151"/>
      <c r="FC512" s="151"/>
      <c r="FD512" s="151"/>
      <c r="FE512" s="151"/>
      <c r="FF512" s="151"/>
      <c r="FG512" s="151"/>
      <c r="FH512" s="151"/>
      <c r="FI512" s="151"/>
      <c r="FJ512" s="151"/>
      <c r="FK512" s="151"/>
      <c r="FL512" s="151"/>
      <c r="FM512" s="151"/>
      <c r="FN512" s="151"/>
      <c r="FO512" s="151"/>
      <c r="FP512" s="151"/>
      <c r="FQ512" s="151"/>
      <c r="FR512" s="151"/>
      <c r="FS512" s="151"/>
      <c r="FT512" s="151"/>
      <c r="FU512" s="151"/>
      <c r="FV512" s="151"/>
      <c r="FW512" s="151"/>
      <c r="FX512" s="151"/>
      <c r="FY512" s="151"/>
      <c r="FZ512" s="151"/>
      <c r="GA512" s="151"/>
      <c r="GB512" s="151"/>
      <c r="GC512" s="151"/>
      <c r="GD512" s="151"/>
      <c r="GE512" s="151"/>
      <c r="GF512" s="151"/>
      <c r="GG512" s="151"/>
      <c r="GH512" s="151"/>
      <c r="GI512" s="151"/>
      <c r="GJ512" s="151"/>
      <c r="GK512" s="151"/>
      <c r="GL512" s="151"/>
      <c r="GM512" s="151"/>
      <c r="GN512" s="151"/>
      <c r="GO512" s="151"/>
      <c r="GP512" s="151"/>
      <c r="GQ512" s="151"/>
      <c r="GR512" s="151"/>
      <c r="GS512" s="151"/>
      <c r="GT512" s="151"/>
      <c r="GU512" s="151"/>
      <c r="GV512" s="151"/>
      <c r="GW512" s="151"/>
      <c r="GX512" s="151"/>
      <c r="GY512" s="151"/>
      <c r="GZ512" s="151"/>
      <c r="HA512" s="151"/>
      <c r="HB512" s="151"/>
      <c r="HC512" s="151"/>
      <c r="HD512" s="151"/>
      <c r="HE512" s="151"/>
      <c r="HF512" s="151"/>
      <c r="HG512" s="151"/>
      <c r="HH512" s="151"/>
      <c r="HI512" s="151"/>
      <c r="HJ512" s="151"/>
      <c r="HK512" s="151"/>
      <c r="HL512" s="151"/>
      <c r="HM512" s="151"/>
      <c r="HN512" s="151"/>
      <c r="HO512" s="151"/>
      <c r="HP512" s="151"/>
      <c r="HQ512" s="151"/>
      <c r="HR512" s="151"/>
      <c r="HS512" s="151"/>
      <c r="HT512" s="151"/>
      <c r="HU512" s="151"/>
      <c r="HV512" s="151"/>
      <c r="HW512" s="151"/>
      <c r="HX512" s="151"/>
      <c r="HY512" s="151"/>
      <c r="HZ512" s="151"/>
      <c r="IA512" s="151"/>
      <c r="IB512" s="151"/>
      <c r="IC512" s="151"/>
      <c r="ID512" s="151"/>
      <c r="IE512" s="151"/>
      <c r="IF512" s="151"/>
      <c r="IG512" s="151"/>
      <c r="IH512" s="151"/>
      <c r="II512" s="151"/>
      <c r="IJ512" s="151"/>
      <c r="IK512" s="151"/>
      <c r="IL512" s="151"/>
      <c r="IM512" s="151"/>
      <c r="IN512" s="151"/>
      <c r="IO512" s="151"/>
      <c r="IP512" s="151"/>
      <c r="IQ512" s="151"/>
      <c r="IR512" s="151"/>
      <c r="IS512" s="151"/>
      <c r="IT512" s="151"/>
      <c r="IU512" s="151"/>
      <c r="IV512" s="151"/>
      <c r="IW512" s="151"/>
      <c r="IX512" s="151"/>
      <c r="IY512" s="151"/>
      <c r="IZ512" s="151"/>
      <c r="JA512" s="151"/>
      <c r="JB512" s="151"/>
      <c r="JC512" s="151"/>
      <c r="JD512" s="151"/>
      <c r="JE512" s="151"/>
      <c r="JF512" s="151"/>
      <c r="JG512" s="151"/>
      <c r="JH512" s="151"/>
      <c r="JI512" s="151"/>
      <c r="JJ512" s="151"/>
      <c r="JK512" s="151"/>
      <c r="JL512" s="151"/>
      <c r="JM512" s="151"/>
      <c r="JN512" s="151"/>
      <c r="JO512" s="151"/>
      <c r="JP512" s="151"/>
      <c r="JQ512" s="151"/>
      <c r="JR512" s="151"/>
      <c r="JS512" s="151"/>
      <c r="JT512" s="151"/>
      <c r="JU512" s="151"/>
      <c r="JV512" s="151"/>
      <c r="JW512" s="151"/>
      <c r="JX512" s="151"/>
      <c r="JY512" s="151"/>
      <c r="JZ512" s="151"/>
      <c r="KA512" s="151"/>
      <c r="KB512" s="151"/>
      <c r="KC512" s="151"/>
      <c r="KD512" s="151"/>
      <c r="KE512" s="151"/>
      <c r="KF512" s="151"/>
      <c r="KG512" s="151"/>
      <c r="KH512" s="151"/>
      <c r="KI512" s="151"/>
      <c r="KJ512" s="151"/>
      <c r="KK512" s="151"/>
      <c r="KL512" s="151"/>
      <c r="KM512" s="151"/>
      <c r="KN512" s="151"/>
      <c r="KO512" s="151"/>
      <c r="KP512" s="151"/>
      <c r="KQ512" s="151"/>
      <c r="KR512" s="151"/>
      <c r="KS512" s="151"/>
      <c r="KT512" s="151"/>
      <c r="KU512" s="151"/>
      <c r="KV512" s="151"/>
      <c r="KW512" s="151"/>
      <c r="KX512" s="151"/>
      <c r="KY512" s="151"/>
      <c r="KZ512" s="151"/>
      <c r="LA512" s="151"/>
      <c r="LB512" s="151"/>
      <c r="LC512" s="151"/>
      <c r="LD512" s="151"/>
      <c r="LE512" s="151"/>
      <c r="LF512" s="151"/>
      <c r="LG512" s="151"/>
      <c r="LH512" s="151"/>
      <c r="LI512" s="151"/>
      <c r="LJ512" s="151"/>
      <c r="LK512" s="151"/>
      <c r="LL512" s="151"/>
      <c r="LM512" s="151"/>
      <c r="LN512" s="151"/>
      <c r="LO512" s="151"/>
      <c r="LP512" s="151"/>
      <c r="LQ512" s="151"/>
      <c r="LR512" s="151"/>
      <c r="LS512" s="151"/>
      <c r="LT512" s="151"/>
      <c r="LU512" s="151"/>
      <c r="LV512" s="151"/>
      <c r="LW512" s="151"/>
      <c r="LX512" s="151"/>
      <c r="LY512" s="151"/>
      <c r="LZ512" s="151"/>
      <c r="MA512" s="151"/>
      <c r="MB512" s="151"/>
      <c r="MC512" s="151"/>
      <c r="MD512" s="151"/>
      <c r="ME512" s="151"/>
      <c r="MF512" s="151"/>
      <c r="MG512" s="151"/>
      <c r="MH512" s="151"/>
      <c r="MI512" s="151"/>
      <c r="MJ512" s="151"/>
      <c r="MK512" s="151"/>
      <c r="ML512" s="151"/>
      <c r="MM512" s="151"/>
      <c r="MN512" s="151"/>
      <c r="MO512" s="151"/>
      <c r="MP512" s="151"/>
      <c r="MQ512" s="151"/>
      <c r="MR512" s="151"/>
      <c r="MS512" s="151"/>
      <c r="MT512" s="151"/>
      <c r="MU512" s="151"/>
      <c r="MV512" s="151"/>
      <c r="MW512" s="151"/>
      <c r="MX512" s="151"/>
      <c r="MY512" s="151"/>
      <c r="MZ512" s="151"/>
      <c r="NA512" s="151"/>
      <c r="NB512" s="151"/>
      <c r="NC512" s="151"/>
      <c r="ND512" s="151"/>
      <c r="NE512" s="151"/>
      <c r="NF512" s="151"/>
      <c r="NG512" s="151"/>
      <c r="NH512" s="151"/>
      <c r="NI512" s="151"/>
      <c r="NJ512" s="151"/>
      <c r="NK512" s="151"/>
      <c r="NL512" s="151"/>
      <c r="NM512" s="151"/>
      <c r="NN512" s="151"/>
      <c r="NO512" s="151"/>
      <c r="NP512" s="151"/>
      <c r="NQ512" s="151"/>
      <c r="NR512" s="151"/>
      <c r="NS512" s="151"/>
      <c r="NT512" s="151"/>
      <c r="NU512" s="151"/>
      <c r="NV512" s="151"/>
      <c r="NW512" s="151"/>
      <c r="NX512" s="151"/>
      <c r="NY512" s="151"/>
      <c r="NZ512" s="151"/>
      <c r="OA512" s="151"/>
      <c r="OB512" s="151"/>
      <c r="OC512" s="151"/>
      <c r="OD512" s="151"/>
      <c r="OE512" s="151"/>
      <c r="OF512" s="151"/>
      <c r="OG512" s="151"/>
      <c r="OH512" s="151"/>
      <c r="OI512" s="151"/>
      <c r="OJ512" s="151"/>
      <c r="OK512" s="151"/>
      <c r="OL512" s="151"/>
      <c r="OM512" s="151"/>
      <c r="ON512" s="151"/>
      <c r="OO512" s="151"/>
      <c r="OP512" s="151"/>
      <c r="OQ512" s="151"/>
      <c r="OR512" s="151"/>
      <c r="OS512" s="151"/>
      <c r="OT512" s="151"/>
      <c r="OU512" s="151"/>
      <c r="OV512" s="151"/>
      <c r="OW512" s="151"/>
      <c r="OX512" s="151"/>
      <c r="OY512" s="151"/>
      <c r="OZ512" s="151"/>
      <c r="PA512" s="151"/>
      <c r="PB512" s="151"/>
      <c r="PC512" s="151"/>
      <c r="PD512" s="151"/>
      <c r="PE512" s="151"/>
      <c r="PF512" s="151"/>
      <c r="PG512" s="151"/>
      <c r="PH512" s="151"/>
      <c r="PI512" s="151"/>
      <c r="PJ512" s="151"/>
      <c r="PK512" s="151"/>
      <c r="PL512" s="151"/>
      <c r="PM512" s="151"/>
      <c r="PN512" s="151"/>
      <c r="PO512" s="151"/>
      <c r="PP512" s="151"/>
      <c r="PQ512" s="151"/>
      <c r="PR512" s="151"/>
      <c r="PS512" s="151"/>
      <c r="PT512" s="151"/>
      <c r="PU512" s="151"/>
      <c r="PV512" s="151"/>
      <c r="PW512" s="151"/>
      <c r="PX512" s="151"/>
      <c r="PY512" s="151"/>
      <c r="PZ512" s="151"/>
      <c r="QA512" s="151"/>
    </row>
    <row r="513" spans="1:443" x14ac:dyDescent="0.25">
      <c r="B513" s="196"/>
      <c r="C513" s="196"/>
      <c r="D513" s="196"/>
      <c r="E513" s="196"/>
      <c r="F513" s="109"/>
    </row>
    <row r="514" spans="1:443" x14ac:dyDescent="0.25">
      <c r="B514" s="131"/>
      <c r="C514" s="7" t="s">
        <v>153</v>
      </c>
      <c r="D514" s="144" t="s">
        <v>163</v>
      </c>
      <c r="E514" s="6" t="str">
        <f>IF(D514="", "Yes or No selection required", IF(AND(D504&lt;&gt;"Yes", D514="Yes"), "Additional providers need to be filled in sequentially. Enter provider details in above section.", ""))</f>
        <v/>
      </c>
      <c r="F514" s="109">
        <f t="shared" ref="F514" si="67">IF(E514="", 0, 1)</f>
        <v>0</v>
      </c>
    </row>
    <row r="515" spans="1:443" x14ac:dyDescent="0.25">
      <c r="B515" s="131"/>
      <c r="C515" s="132" t="s">
        <v>154</v>
      </c>
      <c r="D515" s="56"/>
      <c r="E515" s="105" t="str">
        <f>IF(AND(D514="No", D515=""), "", IF(D515="", "Select provider from list", IF(D514="No", "Delete value or change 'Is another domestic provider' response to 'Yes'", IF(D515="PROVIDER NOT LISTED", "", IF(COUNTIF(D516:D566, D515)+COUNTIF(D175:D514, D515)&gt;0, "Duplicate provider entry detected. Delete duplicate domestic provider", "")))))</f>
        <v/>
      </c>
      <c r="F515" s="109">
        <f>IF(F514=1, 0, IF(E515="", 0, 1))</f>
        <v>0</v>
      </c>
    </row>
    <row r="516" spans="1:443" x14ac:dyDescent="0.25">
      <c r="B516" s="131"/>
      <c r="C516" s="132" t="s">
        <v>156</v>
      </c>
      <c r="D516" s="59"/>
      <c r="E516" s="105" t="str">
        <f>IF(AND(D514="No", D516=""), "",
    IF(D516="",
        IF(D515="PROVIDER NOT LISTED", "Manually enter provider name",
            IF(D515="", "Select provider from list", "")),
        IF(D514="No", "Delete value or change 'Is another domestic provider' response to 'Yes'",
            IF(AND(D515&lt;&gt;"PROVIDER NOT LISTED", D516&lt;&gt;""), "Delete value or choose PROVIDER NOT LISTED above",
                IF(D516="PROVIDER NOT LISTED", "",
                    IF(COUNTIF(D175:D566, D516)-1&gt;0, "Duplicate provider entry detected. Delete duplicate domestic provider", ""))))))</f>
        <v/>
      </c>
      <c r="F516" s="109">
        <f>IF(F514=1, 0, IF(E516="", 0, 1))</f>
        <v>0</v>
      </c>
    </row>
    <row r="517" spans="1:443" x14ac:dyDescent="0.25">
      <c r="B517" s="131"/>
      <c r="C517" s="132" t="s">
        <v>144</v>
      </c>
      <c r="D517" s="56"/>
      <c r="E517" s="105" t="str">
        <f>IF(D514="No",IF(D517&lt;&gt;"","Delete value or change 'Is another domestic provider' response to 'Yes'",""),IF(D517="","No value entered",IF(NOT(ISNUMBER(D517)),"Value must be a number",IF(D517&lt;0,"Value cannot be negative",IF(D517&lt;&gt;ROUND(D517,0),"Value must be rounded to the whole dollar","")))))</f>
        <v/>
      </c>
      <c r="F517" s="109">
        <f>IF(F514=1, 0, IF(E517="", 0, 1))</f>
        <v>0</v>
      </c>
    </row>
    <row r="518" spans="1:443" x14ac:dyDescent="0.25">
      <c r="B518" s="131"/>
      <c r="C518" s="133" t="s">
        <v>157</v>
      </c>
      <c r="D518" s="134"/>
      <c r="E518" s="105"/>
      <c r="F518" s="109">
        <f>IF(F514=1, 0, IF(E518="", 0, 1))</f>
        <v>0</v>
      </c>
    </row>
    <row r="519" spans="1:443" x14ac:dyDescent="0.25">
      <c r="B519" s="131"/>
      <c r="C519" s="132" t="s">
        <v>158</v>
      </c>
      <c r="D519" s="56"/>
      <c r="E519" s="105" t="str">
        <f>IF(AND(D519&lt;&gt;"",$D$140="No"),"Entity did not participate in Panel. Please delete value or contact OLSC for assistance",IF(D514="No",IF(D519&lt;&gt;"","Delete value or change 'Is another domestic provider' response to 'Yes'",""),IF(D519="",IF($D$140="Yes","No value entered",""),IF(NOT(ISNUMBER(D519)),"Value must be a number",IF(D519&lt;0,"Value cannot be negative",IF(D519&lt;&gt;ROUND(D519,0),"Value must be rounded to the whole dollar",""))))))</f>
        <v/>
      </c>
      <c r="F519" s="109">
        <f>IF(F514=1, 0, IF(E519="", 0, 1))</f>
        <v>0</v>
      </c>
    </row>
    <row r="520" spans="1:443" x14ac:dyDescent="0.25">
      <c r="B520" s="131"/>
      <c r="C520" s="132" t="s">
        <v>159</v>
      </c>
      <c r="D520" s="56"/>
      <c r="E520" s="105" t="str">
        <f>IF(AND(D520&lt;&gt;"",$D$140="No"),"Entity did not participate in Panel. Please delete value or contact OLSC for assistance",IF(D514="No",IF(D520&lt;&gt;"","Delete value or change 'Is another domestic provider' response to 'Yes'",""),IF(D520="",IF($D$140="Yes","No value entered",""),IF(NOT(ISNUMBER(D520)),"Value must be a number",IF(D520&lt;0,"Value cannot be negative",IF(D520&lt;&gt;ROUND(D520,0),"Value must be rounded to the whole dollar",""))))))</f>
        <v/>
      </c>
      <c r="F520" s="109">
        <f>IF(F514=1, 0, IF(E520="", 0, 1))</f>
        <v>0</v>
      </c>
    </row>
    <row r="521" spans="1:443" x14ac:dyDescent="0.25">
      <c r="B521" s="131"/>
      <c r="C521" s="203"/>
      <c r="D521" s="203"/>
      <c r="E521" s="203"/>
      <c r="F521" s="109">
        <f>IF(E521="", 0, 1)</f>
        <v>0</v>
      </c>
    </row>
    <row r="522" spans="1:443" s="154" customFormat="1" x14ac:dyDescent="0.3">
      <c r="A522" s="151"/>
      <c r="B522" s="152"/>
      <c r="C522" s="198" t="s">
        <v>160</v>
      </c>
      <c r="D522" s="198"/>
      <c r="E522" s="198"/>
      <c r="F522" s="153">
        <f t="shared" ref="F522" si="68">IF(E522="", 0, 1)</f>
        <v>0</v>
      </c>
      <c r="G522" s="151"/>
      <c r="H522" s="151"/>
      <c r="I522" s="151"/>
      <c r="J522" s="151"/>
      <c r="K522" s="151"/>
      <c r="L522" s="151"/>
      <c r="M522" s="151"/>
      <c r="N522" s="151"/>
      <c r="O522" s="151"/>
      <c r="P522" s="151"/>
      <c r="Q522" s="151"/>
      <c r="R522" s="151"/>
      <c r="S522" s="151"/>
      <c r="T522" s="151"/>
      <c r="U522" s="151"/>
      <c r="V522" s="151"/>
      <c r="W522" s="151"/>
      <c r="X522" s="151"/>
      <c r="Y522" s="151"/>
      <c r="Z522" s="151"/>
      <c r="AA522" s="151"/>
      <c r="AB522" s="151"/>
      <c r="AC522" s="151"/>
      <c r="AD522" s="151"/>
      <c r="AE522" s="151"/>
      <c r="AF522" s="151"/>
      <c r="AG522" s="151"/>
      <c r="AH522" s="151"/>
      <c r="AI522" s="151"/>
      <c r="AJ522" s="151"/>
      <c r="AK522" s="151"/>
      <c r="AL522" s="151"/>
      <c r="AM522" s="151"/>
      <c r="AN522" s="151"/>
      <c r="AO522" s="151"/>
      <c r="AP522" s="151"/>
      <c r="AQ522" s="151"/>
      <c r="AR522" s="151"/>
      <c r="AS522" s="151"/>
      <c r="AT522" s="151"/>
      <c r="AU522" s="151"/>
      <c r="AV522" s="151"/>
      <c r="AW522" s="151"/>
      <c r="AX522" s="151"/>
      <c r="AY522" s="151"/>
      <c r="AZ522" s="151"/>
      <c r="BA522" s="151"/>
      <c r="BB522" s="151"/>
      <c r="BC522" s="151"/>
      <c r="BD522" s="151"/>
      <c r="BE522" s="151"/>
      <c r="BF522" s="151"/>
      <c r="BG522" s="151"/>
      <c r="BH522" s="151"/>
      <c r="BI522" s="151"/>
      <c r="BJ522" s="151"/>
      <c r="BK522" s="151"/>
      <c r="BL522" s="151"/>
      <c r="BM522" s="151"/>
      <c r="BN522" s="151"/>
      <c r="BO522" s="151"/>
      <c r="BP522" s="151"/>
      <c r="BQ522" s="151"/>
      <c r="BR522" s="151"/>
      <c r="BS522" s="151"/>
      <c r="BT522" s="151"/>
      <c r="BU522" s="151"/>
      <c r="BV522" s="151"/>
      <c r="BW522" s="151"/>
      <c r="BX522" s="151"/>
      <c r="BY522" s="151"/>
      <c r="BZ522" s="151"/>
      <c r="CA522" s="151"/>
      <c r="CB522" s="151"/>
      <c r="CC522" s="151"/>
      <c r="CD522" s="151"/>
      <c r="CE522" s="151"/>
      <c r="CF522" s="151"/>
      <c r="CG522" s="151"/>
      <c r="CH522" s="151"/>
      <c r="CI522" s="151"/>
      <c r="CJ522" s="151"/>
      <c r="CK522" s="151"/>
      <c r="CL522" s="151"/>
      <c r="CM522" s="151"/>
      <c r="CN522" s="151"/>
      <c r="CO522" s="151"/>
      <c r="CP522" s="151"/>
      <c r="CQ522" s="151"/>
      <c r="CR522" s="151"/>
      <c r="CS522" s="151"/>
      <c r="CT522" s="151"/>
      <c r="CU522" s="151"/>
      <c r="CV522" s="151"/>
      <c r="CW522" s="151"/>
      <c r="CX522" s="151"/>
      <c r="CY522" s="151"/>
      <c r="CZ522" s="151"/>
      <c r="DA522" s="151"/>
      <c r="DB522" s="151"/>
      <c r="DC522" s="151"/>
      <c r="DD522" s="151"/>
      <c r="DE522" s="151"/>
      <c r="DF522" s="151"/>
      <c r="DG522" s="151"/>
      <c r="DH522" s="151"/>
      <c r="DI522" s="151"/>
      <c r="DJ522" s="151"/>
      <c r="DK522" s="151"/>
      <c r="DL522" s="151"/>
      <c r="DM522" s="151"/>
      <c r="DN522" s="151"/>
      <c r="DO522" s="151"/>
      <c r="DP522" s="151"/>
      <c r="DQ522" s="151"/>
      <c r="DR522" s="151"/>
      <c r="DS522" s="151"/>
      <c r="DT522" s="151"/>
      <c r="DU522" s="151"/>
      <c r="DV522" s="151"/>
      <c r="DW522" s="151"/>
      <c r="DX522" s="151"/>
      <c r="DY522" s="151"/>
      <c r="DZ522" s="151"/>
      <c r="EA522" s="151"/>
      <c r="EB522" s="151"/>
      <c r="EC522" s="151"/>
      <c r="ED522" s="151"/>
      <c r="EE522" s="151"/>
      <c r="EF522" s="151"/>
      <c r="EG522" s="151"/>
      <c r="EH522" s="151"/>
      <c r="EI522" s="151"/>
      <c r="EJ522" s="151"/>
      <c r="EK522" s="151"/>
      <c r="EL522" s="151"/>
      <c r="EM522" s="151"/>
      <c r="EN522" s="151"/>
      <c r="EO522" s="151"/>
      <c r="EP522" s="151"/>
      <c r="EQ522" s="151"/>
      <c r="ER522" s="151"/>
      <c r="ES522" s="151"/>
      <c r="ET522" s="151"/>
      <c r="EU522" s="151"/>
      <c r="EV522" s="151"/>
      <c r="EW522" s="151"/>
      <c r="EX522" s="151"/>
      <c r="EY522" s="151"/>
      <c r="EZ522" s="151"/>
      <c r="FA522" s="151"/>
      <c r="FB522" s="151"/>
      <c r="FC522" s="151"/>
      <c r="FD522" s="151"/>
      <c r="FE522" s="151"/>
      <c r="FF522" s="151"/>
      <c r="FG522" s="151"/>
      <c r="FH522" s="151"/>
      <c r="FI522" s="151"/>
      <c r="FJ522" s="151"/>
      <c r="FK522" s="151"/>
      <c r="FL522" s="151"/>
      <c r="FM522" s="151"/>
      <c r="FN522" s="151"/>
      <c r="FO522" s="151"/>
      <c r="FP522" s="151"/>
      <c r="FQ522" s="151"/>
      <c r="FR522" s="151"/>
      <c r="FS522" s="151"/>
      <c r="FT522" s="151"/>
      <c r="FU522" s="151"/>
      <c r="FV522" s="151"/>
      <c r="FW522" s="151"/>
      <c r="FX522" s="151"/>
      <c r="FY522" s="151"/>
      <c r="FZ522" s="151"/>
      <c r="GA522" s="151"/>
      <c r="GB522" s="151"/>
      <c r="GC522" s="151"/>
      <c r="GD522" s="151"/>
      <c r="GE522" s="151"/>
      <c r="GF522" s="151"/>
      <c r="GG522" s="151"/>
      <c r="GH522" s="151"/>
      <c r="GI522" s="151"/>
      <c r="GJ522" s="151"/>
      <c r="GK522" s="151"/>
      <c r="GL522" s="151"/>
      <c r="GM522" s="151"/>
      <c r="GN522" s="151"/>
      <c r="GO522" s="151"/>
      <c r="GP522" s="151"/>
      <c r="GQ522" s="151"/>
      <c r="GR522" s="151"/>
      <c r="GS522" s="151"/>
      <c r="GT522" s="151"/>
      <c r="GU522" s="151"/>
      <c r="GV522" s="151"/>
      <c r="GW522" s="151"/>
      <c r="GX522" s="151"/>
      <c r="GY522" s="151"/>
      <c r="GZ522" s="151"/>
      <c r="HA522" s="151"/>
      <c r="HB522" s="151"/>
      <c r="HC522" s="151"/>
      <c r="HD522" s="151"/>
      <c r="HE522" s="151"/>
      <c r="HF522" s="151"/>
      <c r="HG522" s="151"/>
      <c r="HH522" s="151"/>
      <c r="HI522" s="151"/>
      <c r="HJ522" s="151"/>
      <c r="HK522" s="151"/>
      <c r="HL522" s="151"/>
      <c r="HM522" s="151"/>
      <c r="HN522" s="151"/>
      <c r="HO522" s="151"/>
      <c r="HP522" s="151"/>
      <c r="HQ522" s="151"/>
      <c r="HR522" s="151"/>
      <c r="HS522" s="151"/>
      <c r="HT522" s="151"/>
      <c r="HU522" s="151"/>
      <c r="HV522" s="151"/>
      <c r="HW522" s="151"/>
      <c r="HX522" s="151"/>
      <c r="HY522" s="151"/>
      <c r="HZ522" s="151"/>
      <c r="IA522" s="151"/>
      <c r="IB522" s="151"/>
      <c r="IC522" s="151"/>
      <c r="ID522" s="151"/>
      <c r="IE522" s="151"/>
      <c r="IF522" s="151"/>
      <c r="IG522" s="151"/>
      <c r="IH522" s="151"/>
      <c r="II522" s="151"/>
      <c r="IJ522" s="151"/>
      <c r="IK522" s="151"/>
      <c r="IL522" s="151"/>
      <c r="IM522" s="151"/>
      <c r="IN522" s="151"/>
      <c r="IO522" s="151"/>
      <c r="IP522" s="151"/>
      <c r="IQ522" s="151"/>
      <c r="IR522" s="151"/>
      <c r="IS522" s="151"/>
      <c r="IT522" s="151"/>
      <c r="IU522" s="151"/>
      <c r="IV522" s="151"/>
      <c r="IW522" s="151"/>
      <c r="IX522" s="151"/>
      <c r="IY522" s="151"/>
      <c r="IZ522" s="151"/>
      <c r="JA522" s="151"/>
      <c r="JB522" s="151"/>
      <c r="JC522" s="151"/>
      <c r="JD522" s="151"/>
      <c r="JE522" s="151"/>
      <c r="JF522" s="151"/>
      <c r="JG522" s="151"/>
      <c r="JH522" s="151"/>
      <c r="JI522" s="151"/>
      <c r="JJ522" s="151"/>
      <c r="JK522" s="151"/>
      <c r="JL522" s="151"/>
      <c r="JM522" s="151"/>
      <c r="JN522" s="151"/>
      <c r="JO522" s="151"/>
      <c r="JP522" s="151"/>
      <c r="JQ522" s="151"/>
      <c r="JR522" s="151"/>
      <c r="JS522" s="151"/>
      <c r="JT522" s="151"/>
      <c r="JU522" s="151"/>
      <c r="JV522" s="151"/>
      <c r="JW522" s="151"/>
      <c r="JX522" s="151"/>
      <c r="JY522" s="151"/>
      <c r="JZ522" s="151"/>
      <c r="KA522" s="151"/>
      <c r="KB522" s="151"/>
      <c r="KC522" s="151"/>
      <c r="KD522" s="151"/>
      <c r="KE522" s="151"/>
      <c r="KF522" s="151"/>
      <c r="KG522" s="151"/>
      <c r="KH522" s="151"/>
      <c r="KI522" s="151"/>
      <c r="KJ522" s="151"/>
      <c r="KK522" s="151"/>
      <c r="KL522" s="151"/>
      <c r="KM522" s="151"/>
      <c r="KN522" s="151"/>
      <c r="KO522" s="151"/>
      <c r="KP522" s="151"/>
      <c r="KQ522" s="151"/>
      <c r="KR522" s="151"/>
      <c r="KS522" s="151"/>
      <c r="KT522" s="151"/>
      <c r="KU522" s="151"/>
      <c r="KV522" s="151"/>
      <c r="KW522" s="151"/>
      <c r="KX522" s="151"/>
      <c r="KY522" s="151"/>
      <c r="KZ522" s="151"/>
      <c r="LA522" s="151"/>
      <c r="LB522" s="151"/>
      <c r="LC522" s="151"/>
      <c r="LD522" s="151"/>
      <c r="LE522" s="151"/>
      <c r="LF522" s="151"/>
      <c r="LG522" s="151"/>
      <c r="LH522" s="151"/>
      <c r="LI522" s="151"/>
      <c r="LJ522" s="151"/>
      <c r="LK522" s="151"/>
      <c r="LL522" s="151"/>
      <c r="LM522" s="151"/>
      <c r="LN522" s="151"/>
      <c r="LO522" s="151"/>
      <c r="LP522" s="151"/>
      <c r="LQ522" s="151"/>
      <c r="LR522" s="151"/>
      <c r="LS522" s="151"/>
      <c r="LT522" s="151"/>
      <c r="LU522" s="151"/>
      <c r="LV522" s="151"/>
      <c r="LW522" s="151"/>
      <c r="LX522" s="151"/>
      <c r="LY522" s="151"/>
      <c r="LZ522" s="151"/>
      <c r="MA522" s="151"/>
      <c r="MB522" s="151"/>
      <c r="MC522" s="151"/>
      <c r="MD522" s="151"/>
      <c r="ME522" s="151"/>
      <c r="MF522" s="151"/>
      <c r="MG522" s="151"/>
      <c r="MH522" s="151"/>
      <c r="MI522" s="151"/>
      <c r="MJ522" s="151"/>
      <c r="MK522" s="151"/>
      <c r="ML522" s="151"/>
      <c r="MM522" s="151"/>
      <c r="MN522" s="151"/>
      <c r="MO522" s="151"/>
      <c r="MP522" s="151"/>
      <c r="MQ522" s="151"/>
      <c r="MR522" s="151"/>
      <c r="MS522" s="151"/>
      <c r="MT522" s="151"/>
      <c r="MU522" s="151"/>
      <c r="MV522" s="151"/>
      <c r="MW522" s="151"/>
      <c r="MX522" s="151"/>
      <c r="MY522" s="151"/>
      <c r="MZ522" s="151"/>
      <c r="NA522" s="151"/>
      <c r="NB522" s="151"/>
      <c r="NC522" s="151"/>
      <c r="ND522" s="151"/>
      <c r="NE522" s="151"/>
      <c r="NF522" s="151"/>
      <c r="NG522" s="151"/>
      <c r="NH522" s="151"/>
      <c r="NI522" s="151"/>
      <c r="NJ522" s="151"/>
      <c r="NK522" s="151"/>
      <c r="NL522" s="151"/>
      <c r="NM522" s="151"/>
      <c r="NN522" s="151"/>
      <c r="NO522" s="151"/>
      <c r="NP522" s="151"/>
      <c r="NQ522" s="151"/>
      <c r="NR522" s="151"/>
      <c r="NS522" s="151"/>
      <c r="NT522" s="151"/>
      <c r="NU522" s="151"/>
      <c r="NV522" s="151"/>
      <c r="NW522" s="151"/>
      <c r="NX522" s="151"/>
      <c r="NY522" s="151"/>
      <c r="NZ522" s="151"/>
      <c r="OA522" s="151"/>
      <c r="OB522" s="151"/>
      <c r="OC522" s="151"/>
      <c r="OD522" s="151"/>
      <c r="OE522" s="151"/>
      <c r="OF522" s="151"/>
      <c r="OG522" s="151"/>
      <c r="OH522" s="151"/>
      <c r="OI522" s="151"/>
      <c r="OJ522" s="151"/>
      <c r="OK522" s="151"/>
      <c r="OL522" s="151"/>
      <c r="OM522" s="151"/>
      <c r="ON522" s="151"/>
      <c r="OO522" s="151"/>
      <c r="OP522" s="151"/>
      <c r="OQ522" s="151"/>
      <c r="OR522" s="151"/>
      <c r="OS522" s="151"/>
      <c r="OT522" s="151"/>
      <c r="OU522" s="151"/>
      <c r="OV522" s="151"/>
      <c r="OW522" s="151"/>
      <c r="OX522" s="151"/>
      <c r="OY522" s="151"/>
      <c r="OZ522" s="151"/>
      <c r="PA522" s="151"/>
      <c r="PB522" s="151"/>
      <c r="PC522" s="151"/>
      <c r="PD522" s="151"/>
      <c r="PE522" s="151"/>
      <c r="PF522" s="151"/>
      <c r="PG522" s="151"/>
      <c r="PH522" s="151"/>
      <c r="PI522" s="151"/>
      <c r="PJ522" s="151"/>
      <c r="PK522" s="151"/>
      <c r="PL522" s="151"/>
      <c r="PM522" s="151"/>
      <c r="PN522" s="151"/>
      <c r="PO522" s="151"/>
      <c r="PP522" s="151"/>
      <c r="PQ522" s="151"/>
      <c r="PR522" s="151"/>
      <c r="PS522" s="151"/>
      <c r="PT522" s="151"/>
      <c r="PU522" s="151"/>
      <c r="PV522" s="151"/>
      <c r="PW522" s="151"/>
      <c r="PX522" s="151"/>
      <c r="PY522" s="151"/>
      <c r="PZ522" s="151"/>
      <c r="QA522" s="151"/>
    </row>
    <row r="523" spans="1:443" x14ac:dyDescent="0.25">
      <c r="B523" s="196"/>
      <c r="C523" s="196"/>
      <c r="D523" s="196"/>
      <c r="E523" s="196"/>
      <c r="F523" s="109"/>
    </row>
    <row r="524" spans="1:443" x14ac:dyDescent="0.25">
      <c r="B524" s="131"/>
      <c r="C524" s="7" t="s">
        <v>153</v>
      </c>
      <c r="D524" s="144" t="s">
        <v>163</v>
      </c>
      <c r="E524" s="6" t="str">
        <f>IF(D524="", "Yes or No selection required", IF(AND(D514&lt;&gt;"Yes", D524="Yes"), "Additional providers need to be filled in sequentially. Enter provider details in above section.", ""))</f>
        <v/>
      </c>
      <c r="F524" s="109">
        <f t="shared" ref="F524" si="69">IF(E524="", 0, 1)</f>
        <v>0</v>
      </c>
    </row>
    <row r="525" spans="1:443" x14ac:dyDescent="0.25">
      <c r="B525" s="131"/>
      <c r="C525" s="132" t="s">
        <v>154</v>
      </c>
      <c r="D525" s="56"/>
      <c r="E525" s="105" t="str">
        <f>IF(AND(D524="No", D525=""), "", IF(D525="", "Select provider from list", IF(D524="No", "Delete value or change 'Is another domestic provider' response to 'Yes'", IF(D525="PROVIDER NOT LISTED", "", IF(COUNTIF(D526:D566, D525)+COUNTIF(D175:D524, D525)&gt;0, "Duplicate provider entry detected. Delete duplicate domestic provider", "")))))</f>
        <v/>
      </c>
      <c r="F525" s="109">
        <f>IF(F524=1, 0, IF(E525="", 0, 1))</f>
        <v>0</v>
      </c>
    </row>
    <row r="526" spans="1:443" x14ac:dyDescent="0.25">
      <c r="B526" s="131"/>
      <c r="C526" s="132" t="s">
        <v>156</v>
      </c>
      <c r="D526" s="59"/>
      <c r="E526" s="105" t="str">
        <f>IF(AND(D524="No", D526=""), "",
    IF(D526="",
        IF(D525="PROVIDER NOT LISTED", "Manually enter provider name",
            IF(D525="", "Select provider from list", "")),
        IF(D524="No", "Delete value or change 'Is another domestic provider' response to 'Yes'",
            IF(AND(D525&lt;&gt;"PROVIDER NOT LISTED", D526&lt;&gt;""), "Delete value or choose PROVIDER NOT LISTED above",
                IF(D526="PROVIDER NOT LISTED", "",
                    IF(COUNTIF(D175:D566, D526)-1&gt;0, "Duplicate provider entry detected. Delete duplicate domestic provider", ""))))))</f>
        <v/>
      </c>
      <c r="F526" s="109">
        <f>IF(F524=1, 0, IF(E526="", 0, 1))</f>
        <v>0</v>
      </c>
    </row>
    <row r="527" spans="1:443" x14ac:dyDescent="0.25">
      <c r="B527" s="131"/>
      <c r="C527" s="132" t="s">
        <v>144</v>
      </c>
      <c r="D527" s="56"/>
      <c r="E527" s="105" t="str">
        <f>IF(D524="No",IF(D527&lt;&gt;"","Delete value or change 'Is another domestic provider' response to 'Yes'",""),IF(D527="","No value entered",IF(NOT(ISNUMBER(D527)),"Value must be a number",IF(D527&lt;0,"Value cannot be negative",IF(D527&lt;&gt;ROUND(D527,0),"Value must be rounded to the whole dollar","")))))</f>
        <v/>
      </c>
      <c r="F527" s="109">
        <f>IF(F524=1, 0, IF(E527="", 0, 1))</f>
        <v>0</v>
      </c>
    </row>
    <row r="528" spans="1:443" x14ac:dyDescent="0.25">
      <c r="B528" s="131"/>
      <c r="C528" s="133" t="s">
        <v>157</v>
      </c>
      <c r="D528" s="134"/>
      <c r="E528" s="105"/>
      <c r="F528" s="109">
        <f>IF(F524=1, 0, IF(E528="", 0, 1))</f>
        <v>0</v>
      </c>
    </row>
    <row r="529" spans="1:443" x14ac:dyDescent="0.25">
      <c r="B529" s="131"/>
      <c r="C529" s="132" t="s">
        <v>158</v>
      </c>
      <c r="D529" s="56"/>
      <c r="E529" s="105" t="str">
        <f>IF(AND(D529&lt;&gt;"",$D$140="No"),"Entity did not participate in Panel. Please delete value or contact OLSC for assistance",IF(D524="No",IF(D529&lt;&gt;"","Delete value or change 'Is another domestic provider' response to 'Yes'",""),IF(D529="",IF($D$140="Yes","No value entered",""),IF(NOT(ISNUMBER(D529)),"Value must be a number",IF(D529&lt;0,"Value cannot be negative",IF(D529&lt;&gt;ROUND(D529,0),"Value must be rounded to the whole dollar",""))))))</f>
        <v/>
      </c>
      <c r="F529" s="109">
        <f>IF(F524=1, 0, IF(E529="", 0, 1))</f>
        <v>0</v>
      </c>
    </row>
    <row r="530" spans="1:443" x14ac:dyDescent="0.25">
      <c r="B530" s="131"/>
      <c r="C530" s="132" t="s">
        <v>159</v>
      </c>
      <c r="D530" s="56"/>
      <c r="E530" s="105" t="str">
        <f>IF(AND(D530&lt;&gt;"",$D$140="No"),"Entity did not participate in Panel. Please delete value or contact OLSC for assistance",IF(D524="No",IF(D530&lt;&gt;"","Delete value or change 'Is another domestic provider' response to 'Yes'",""),IF(D530="",IF($D$140="Yes","No value entered",""),IF(NOT(ISNUMBER(D530)),"Value must be a number",IF(D530&lt;0,"Value cannot be negative",IF(D530&lt;&gt;ROUND(D530,0),"Value must be rounded to the whole dollar",""))))))</f>
        <v/>
      </c>
      <c r="F530" s="109">
        <f>IF(F524=1, 0, IF(E530="", 0, 1))</f>
        <v>0</v>
      </c>
    </row>
    <row r="531" spans="1:443" x14ac:dyDescent="0.25">
      <c r="B531" s="131"/>
      <c r="C531" s="203"/>
      <c r="D531" s="203"/>
      <c r="E531" s="203"/>
      <c r="F531" s="109">
        <f>IF(E531="", 0, 1)</f>
        <v>0</v>
      </c>
    </row>
    <row r="532" spans="1:443" s="154" customFormat="1" x14ac:dyDescent="0.3">
      <c r="A532" s="151"/>
      <c r="B532" s="152"/>
      <c r="C532" s="198" t="s">
        <v>160</v>
      </c>
      <c r="D532" s="198"/>
      <c r="E532" s="198"/>
      <c r="F532" s="153">
        <f t="shared" ref="F532" si="70">IF(E532="", 0, 1)</f>
        <v>0</v>
      </c>
      <c r="G532" s="151"/>
      <c r="H532" s="151"/>
      <c r="I532" s="151"/>
      <c r="J532" s="151"/>
      <c r="K532" s="151"/>
      <c r="L532" s="151"/>
      <c r="M532" s="151"/>
      <c r="N532" s="151"/>
      <c r="O532" s="151"/>
      <c r="P532" s="151"/>
      <c r="Q532" s="151"/>
      <c r="R532" s="151"/>
      <c r="S532" s="151"/>
      <c r="T532" s="151"/>
      <c r="U532" s="151"/>
      <c r="V532" s="151"/>
      <c r="W532" s="151"/>
      <c r="X532" s="151"/>
      <c r="Y532" s="151"/>
      <c r="Z532" s="151"/>
      <c r="AA532" s="151"/>
      <c r="AB532" s="151"/>
      <c r="AC532" s="151"/>
      <c r="AD532" s="151"/>
      <c r="AE532" s="151"/>
      <c r="AF532" s="151"/>
      <c r="AG532" s="151"/>
      <c r="AH532" s="151"/>
      <c r="AI532" s="151"/>
      <c r="AJ532" s="151"/>
      <c r="AK532" s="151"/>
      <c r="AL532" s="151"/>
      <c r="AM532" s="151"/>
      <c r="AN532" s="151"/>
      <c r="AO532" s="151"/>
      <c r="AP532" s="151"/>
      <c r="AQ532" s="151"/>
      <c r="AR532" s="151"/>
      <c r="AS532" s="151"/>
      <c r="AT532" s="151"/>
      <c r="AU532" s="151"/>
      <c r="AV532" s="151"/>
      <c r="AW532" s="151"/>
      <c r="AX532" s="151"/>
      <c r="AY532" s="151"/>
      <c r="AZ532" s="151"/>
      <c r="BA532" s="151"/>
      <c r="BB532" s="151"/>
      <c r="BC532" s="151"/>
      <c r="BD532" s="151"/>
      <c r="BE532" s="151"/>
      <c r="BF532" s="151"/>
      <c r="BG532" s="151"/>
      <c r="BH532" s="151"/>
      <c r="BI532" s="151"/>
      <c r="BJ532" s="151"/>
      <c r="BK532" s="151"/>
      <c r="BL532" s="151"/>
      <c r="BM532" s="151"/>
      <c r="BN532" s="151"/>
      <c r="BO532" s="151"/>
      <c r="BP532" s="151"/>
      <c r="BQ532" s="151"/>
      <c r="BR532" s="151"/>
      <c r="BS532" s="151"/>
      <c r="BT532" s="151"/>
      <c r="BU532" s="151"/>
      <c r="BV532" s="151"/>
      <c r="BW532" s="151"/>
      <c r="BX532" s="151"/>
      <c r="BY532" s="151"/>
      <c r="BZ532" s="151"/>
      <c r="CA532" s="151"/>
      <c r="CB532" s="151"/>
      <c r="CC532" s="151"/>
      <c r="CD532" s="151"/>
      <c r="CE532" s="151"/>
      <c r="CF532" s="151"/>
      <c r="CG532" s="151"/>
      <c r="CH532" s="151"/>
      <c r="CI532" s="151"/>
      <c r="CJ532" s="151"/>
      <c r="CK532" s="151"/>
      <c r="CL532" s="151"/>
      <c r="CM532" s="151"/>
      <c r="CN532" s="151"/>
      <c r="CO532" s="151"/>
      <c r="CP532" s="151"/>
      <c r="CQ532" s="151"/>
      <c r="CR532" s="151"/>
      <c r="CS532" s="151"/>
      <c r="CT532" s="151"/>
      <c r="CU532" s="151"/>
      <c r="CV532" s="151"/>
      <c r="CW532" s="151"/>
      <c r="CX532" s="151"/>
      <c r="CY532" s="151"/>
      <c r="CZ532" s="151"/>
      <c r="DA532" s="151"/>
      <c r="DB532" s="151"/>
      <c r="DC532" s="151"/>
      <c r="DD532" s="151"/>
      <c r="DE532" s="151"/>
      <c r="DF532" s="151"/>
      <c r="DG532" s="151"/>
      <c r="DH532" s="151"/>
      <c r="DI532" s="151"/>
      <c r="DJ532" s="151"/>
      <c r="DK532" s="151"/>
      <c r="DL532" s="151"/>
      <c r="DM532" s="151"/>
      <c r="DN532" s="151"/>
      <c r="DO532" s="151"/>
      <c r="DP532" s="151"/>
      <c r="DQ532" s="151"/>
      <c r="DR532" s="151"/>
      <c r="DS532" s="151"/>
      <c r="DT532" s="151"/>
      <c r="DU532" s="151"/>
      <c r="DV532" s="151"/>
      <c r="DW532" s="151"/>
      <c r="DX532" s="151"/>
      <c r="DY532" s="151"/>
      <c r="DZ532" s="151"/>
      <c r="EA532" s="151"/>
      <c r="EB532" s="151"/>
      <c r="EC532" s="151"/>
      <c r="ED532" s="151"/>
      <c r="EE532" s="151"/>
      <c r="EF532" s="151"/>
      <c r="EG532" s="151"/>
      <c r="EH532" s="151"/>
      <c r="EI532" s="151"/>
      <c r="EJ532" s="151"/>
      <c r="EK532" s="151"/>
      <c r="EL532" s="151"/>
      <c r="EM532" s="151"/>
      <c r="EN532" s="151"/>
      <c r="EO532" s="151"/>
      <c r="EP532" s="151"/>
      <c r="EQ532" s="151"/>
      <c r="ER532" s="151"/>
      <c r="ES532" s="151"/>
      <c r="ET532" s="151"/>
      <c r="EU532" s="151"/>
      <c r="EV532" s="151"/>
      <c r="EW532" s="151"/>
      <c r="EX532" s="151"/>
      <c r="EY532" s="151"/>
      <c r="EZ532" s="151"/>
      <c r="FA532" s="151"/>
      <c r="FB532" s="151"/>
      <c r="FC532" s="151"/>
      <c r="FD532" s="151"/>
      <c r="FE532" s="151"/>
      <c r="FF532" s="151"/>
      <c r="FG532" s="151"/>
      <c r="FH532" s="151"/>
      <c r="FI532" s="151"/>
      <c r="FJ532" s="151"/>
      <c r="FK532" s="151"/>
      <c r="FL532" s="151"/>
      <c r="FM532" s="151"/>
      <c r="FN532" s="151"/>
      <c r="FO532" s="151"/>
      <c r="FP532" s="151"/>
      <c r="FQ532" s="151"/>
      <c r="FR532" s="151"/>
      <c r="FS532" s="151"/>
      <c r="FT532" s="151"/>
      <c r="FU532" s="151"/>
      <c r="FV532" s="151"/>
      <c r="FW532" s="151"/>
      <c r="FX532" s="151"/>
      <c r="FY532" s="151"/>
      <c r="FZ532" s="151"/>
      <c r="GA532" s="151"/>
      <c r="GB532" s="151"/>
      <c r="GC532" s="151"/>
      <c r="GD532" s="151"/>
      <c r="GE532" s="151"/>
      <c r="GF532" s="151"/>
      <c r="GG532" s="151"/>
      <c r="GH532" s="151"/>
      <c r="GI532" s="151"/>
      <c r="GJ532" s="151"/>
      <c r="GK532" s="151"/>
      <c r="GL532" s="151"/>
      <c r="GM532" s="151"/>
      <c r="GN532" s="151"/>
      <c r="GO532" s="151"/>
      <c r="GP532" s="151"/>
      <c r="GQ532" s="151"/>
      <c r="GR532" s="151"/>
      <c r="GS532" s="151"/>
      <c r="GT532" s="151"/>
      <c r="GU532" s="151"/>
      <c r="GV532" s="151"/>
      <c r="GW532" s="151"/>
      <c r="GX532" s="151"/>
      <c r="GY532" s="151"/>
      <c r="GZ532" s="151"/>
      <c r="HA532" s="151"/>
      <c r="HB532" s="151"/>
      <c r="HC532" s="151"/>
      <c r="HD532" s="151"/>
      <c r="HE532" s="151"/>
      <c r="HF532" s="151"/>
      <c r="HG532" s="151"/>
      <c r="HH532" s="151"/>
      <c r="HI532" s="151"/>
      <c r="HJ532" s="151"/>
      <c r="HK532" s="151"/>
      <c r="HL532" s="151"/>
      <c r="HM532" s="151"/>
      <c r="HN532" s="151"/>
      <c r="HO532" s="151"/>
      <c r="HP532" s="151"/>
      <c r="HQ532" s="151"/>
      <c r="HR532" s="151"/>
      <c r="HS532" s="151"/>
      <c r="HT532" s="151"/>
      <c r="HU532" s="151"/>
      <c r="HV532" s="151"/>
      <c r="HW532" s="151"/>
      <c r="HX532" s="151"/>
      <c r="HY532" s="151"/>
      <c r="HZ532" s="151"/>
      <c r="IA532" s="151"/>
      <c r="IB532" s="151"/>
      <c r="IC532" s="151"/>
      <c r="ID532" s="151"/>
      <c r="IE532" s="151"/>
      <c r="IF532" s="151"/>
      <c r="IG532" s="151"/>
      <c r="IH532" s="151"/>
      <c r="II532" s="151"/>
      <c r="IJ532" s="151"/>
      <c r="IK532" s="151"/>
      <c r="IL532" s="151"/>
      <c r="IM532" s="151"/>
      <c r="IN532" s="151"/>
      <c r="IO532" s="151"/>
      <c r="IP532" s="151"/>
      <c r="IQ532" s="151"/>
      <c r="IR532" s="151"/>
      <c r="IS532" s="151"/>
      <c r="IT532" s="151"/>
      <c r="IU532" s="151"/>
      <c r="IV532" s="151"/>
      <c r="IW532" s="151"/>
      <c r="IX532" s="151"/>
      <c r="IY532" s="151"/>
      <c r="IZ532" s="151"/>
      <c r="JA532" s="151"/>
      <c r="JB532" s="151"/>
      <c r="JC532" s="151"/>
      <c r="JD532" s="151"/>
      <c r="JE532" s="151"/>
      <c r="JF532" s="151"/>
      <c r="JG532" s="151"/>
      <c r="JH532" s="151"/>
      <c r="JI532" s="151"/>
      <c r="JJ532" s="151"/>
      <c r="JK532" s="151"/>
      <c r="JL532" s="151"/>
      <c r="JM532" s="151"/>
      <c r="JN532" s="151"/>
      <c r="JO532" s="151"/>
      <c r="JP532" s="151"/>
      <c r="JQ532" s="151"/>
      <c r="JR532" s="151"/>
      <c r="JS532" s="151"/>
      <c r="JT532" s="151"/>
      <c r="JU532" s="151"/>
      <c r="JV532" s="151"/>
      <c r="JW532" s="151"/>
      <c r="JX532" s="151"/>
      <c r="JY532" s="151"/>
      <c r="JZ532" s="151"/>
      <c r="KA532" s="151"/>
      <c r="KB532" s="151"/>
      <c r="KC532" s="151"/>
      <c r="KD532" s="151"/>
      <c r="KE532" s="151"/>
      <c r="KF532" s="151"/>
      <c r="KG532" s="151"/>
      <c r="KH532" s="151"/>
      <c r="KI532" s="151"/>
      <c r="KJ532" s="151"/>
      <c r="KK532" s="151"/>
      <c r="KL532" s="151"/>
      <c r="KM532" s="151"/>
      <c r="KN532" s="151"/>
      <c r="KO532" s="151"/>
      <c r="KP532" s="151"/>
      <c r="KQ532" s="151"/>
      <c r="KR532" s="151"/>
      <c r="KS532" s="151"/>
      <c r="KT532" s="151"/>
      <c r="KU532" s="151"/>
      <c r="KV532" s="151"/>
      <c r="KW532" s="151"/>
      <c r="KX532" s="151"/>
      <c r="KY532" s="151"/>
      <c r="KZ532" s="151"/>
      <c r="LA532" s="151"/>
      <c r="LB532" s="151"/>
      <c r="LC532" s="151"/>
      <c r="LD532" s="151"/>
      <c r="LE532" s="151"/>
      <c r="LF532" s="151"/>
      <c r="LG532" s="151"/>
      <c r="LH532" s="151"/>
      <c r="LI532" s="151"/>
      <c r="LJ532" s="151"/>
      <c r="LK532" s="151"/>
      <c r="LL532" s="151"/>
      <c r="LM532" s="151"/>
      <c r="LN532" s="151"/>
      <c r="LO532" s="151"/>
      <c r="LP532" s="151"/>
      <c r="LQ532" s="151"/>
      <c r="LR532" s="151"/>
      <c r="LS532" s="151"/>
      <c r="LT532" s="151"/>
      <c r="LU532" s="151"/>
      <c r="LV532" s="151"/>
      <c r="LW532" s="151"/>
      <c r="LX532" s="151"/>
      <c r="LY532" s="151"/>
      <c r="LZ532" s="151"/>
      <c r="MA532" s="151"/>
      <c r="MB532" s="151"/>
      <c r="MC532" s="151"/>
      <c r="MD532" s="151"/>
      <c r="ME532" s="151"/>
      <c r="MF532" s="151"/>
      <c r="MG532" s="151"/>
      <c r="MH532" s="151"/>
      <c r="MI532" s="151"/>
      <c r="MJ532" s="151"/>
      <c r="MK532" s="151"/>
      <c r="ML532" s="151"/>
      <c r="MM532" s="151"/>
      <c r="MN532" s="151"/>
      <c r="MO532" s="151"/>
      <c r="MP532" s="151"/>
      <c r="MQ532" s="151"/>
      <c r="MR532" s="151"/>
      <c r="MS532" s="151"/>
      <c r="MT532" s="151"/>
      <c r="MU532" s="151"/>
      <c r="MV532" s="151"/>
      <c r="MW532" s="151"/>
      <c r="MX532" s="151"/>
      <c r="MY532" s="151"/>
      <c r="MZ532" s="151"/>
      <c r="NA532" s="151"/>
      <c r="NB532" s="151"/>
      <c r="NC532" s="151"/>
      <c r="ND532" s="151"/>
      <c r="NE532" s="151"/>
      <c r="NF532" s="151"/>
      <c r="NG532" s="151"/>
      <c r="NH532" s="151"/>
      <c r="NI532" s="151"/>
      <c r="NJ532" s="151"/>
      <c r="NK532" s="151"/>
      <c r="NL532" s="151"/>
      <c r="NM532" s="151"/>
      <c r="NN532" s="151"/>
      <c r="NO532" s="151"/>
      <c r="NP532" s="151"/>
      <c r="NQ532" s="151"/>
      <c r="NR532" s="151"/>
      <c r="NS532" s="151"/>
      <c r="NT532" s="151"/>
      <c r="NU532" s="151"/>
      <c r="NV532" s="151"/>
      <c r="NW532" s="151"/>
      <c r="NX532" s="151"/>
      <c r="NY532" s="151"/>
      <c r="NZ532" s="151"/>
      <c r="OA532" s="151"/>
      <c r="OB532" s="151"/>
      <c r="OC532" s="151"/>
      <c r="OD532" s="151"/>
      <c r="OE532" s="151"/>
      <c r="OF532" s="151"/>
      <c r="OG532" s="151"/>
      <c r="OH532" s="151"/>
      <c r="OI532" s="151"/>
      <c r="OJ532" s="151"/>
      <c r="OK532" s="151"/>
      <c r="OL532" s="151"/>
      <c r="OM532" s="151"/>
      <c r="ON532" s="151"/>
      <c r="OO532" s="151"/>
      <c r="OP532" s="151"/>
      <c r="OQ532" s="151"/>
      <c r="OR532" s="151"/>
      <c r="OS532" s="151"/>
      <c r="OT532" s="151"/>
      <c r="OU532" s="151"/>
      <c r="OV532" s="151"/>
      <c r="OW532" s="151"/>
      <c r="OX532" s="151"/>
      <c r="OY532" s="151"/>
      <c r="OZ532" s="151"/>
      <c r="PA532" s="151"/>
      <c r="PB532" s="151"/>
      <c r="PC532" s="151"/>
      <c r="PD532" s="151"/>
      <c r="PE532" s="151"/>
      <c r="PF532" s="151"/>
      <c r="PG532" s="151"/>
      <c r="PH532" s="151"/>
      <c r="PI532" s="151"/>
      <c r="PJ532" s="151"/>
      <c r="PK532" s="151"/>
      <c r="PL532" s="151"/>
      <c r="PM532" s="151"/>
      <c r="PN532" s="151"/>
      <c r="PO532" s="151"/>
      <c r="PP532" s="151"/>
      <c r="PQ532" s="151"/>
      <c r="PR532" s="151"/>
      <c r="PS532" s="151"/>
      <c r="PT532" s="151"/>
      <c r="PU532" s="151"/>
      <c r="PV532" s="151"/>
      <c r="PW532" s="151"/>
      <c r="PX532" s="151"/>
      <c r="PY532" s="151"/>
      <c r="PZ532" s="151"/>
      <c r="QA532" s="151"/>
    </row>
    <row r="533" spans="1:443" x14ac:dyDescent="0.25">
      <c r="B533" s="196"/>
      <c r="C533" s="196"/>
      <c r="D533" s="196"/>
      <c r="E533" s="196"/>
      <c r="F533" s="109"/>
    </row>
    <row r="534" spans="1:443" x14ac:dyDescent="0.25">
      <c r="B534" s="131"/>
      <c r="C534" s="7" t="s">
        <v>153</v>
      </c>
      <c r="D534" s="144" t="s">
        <v>163</v>
      </c>
      <c r="E534" s="6" t="str">
        <f>IF(D534="", "Yes or No selection required", IF(AND(D524&lt;&gt;"Yes", D534="Yes"), "Additional providers need to be filled in sequentially. Enter provider details in above section.", ""))</f>
        <v/>
      </c>
      <c r="F534" s="109">
        <f t="shared" ref="F534" si="71">IF(E534="", 0, 1)</f>
        <v>0</v>
      </c>
    </row>
    <row r="535" spans="1:443" x14ac:dyDescent="0.25">
      <c r="B535" s="131"/>
      <c r="C535" s="132" t="s">
        <v>154</v>
      </c>
      <c r="D535" s="56"/>
      <c r="E535" s="105" t="str">
        <f>IF(AND(D534="No", D535=""), "", IF(D535="", "Select provider from list", IF(D534="No", "Delete value or change 'Is another domestic provider' response to 'Yes'", IF(D535="PROVIDER NOT LISTED", "", IF(COUNTIF(D536:D566, D535)+COUNTIF(D175:D534, D535)&gt;0, "Duplicate provider entry detected. Delete duplicate domestic provider", "")))))</f>
        <v/>
      </c>
      <c r="F535" s="109">
        <f>IF(F534=1, 0, IF(E535="", 0, 1))</f>
        <v>0</v>
      </c>
    </row>
    <row r="536" spans="1:443" x14ac:dyDescent="0.25">
      <c r="B536" s="131"/>
      <c r="C536" s="132" t="s">
        <v>156</v>
      </c>
      <c r="D536" s="59"/>
      <c r="E536" s="105" t="str">
        <f>IF(AND(D534="No", D536=""), "",
    IF(D536="",
        IF(D535="PROVIDER NOT LISTED", "Manually enter provider name",
            IF(D535="", "Select provider from list", "")),
        IF(D534="No", "Delete value or change 'Is another domestic provider' response to 'Yes'",
            IF(AND(D535&lt;&gt;"PROVIDER NOT LISTED", D536&lt;&gt;""), "Delete value or choose PROVIDER NOT LISTED above",
                IF(D536="PROVIDER NOT LISTED", "",
                    IF(COUNTIF(D175:D566, D536)-1&gt;0, "Duplicate provider entry detected. Delete duplicate domestic provider", ""))))))</f>
        <v/>
      </c>
      <c r="F536" s="109">
        <f>IF(F534=1, 0, IF(E536="", 0, 1))</f>
        <v>0</v>
      </c>
    </row>
    <row r="537" spans="1:443" x14ac:dyDescent="0.25">
      <c r="B537" s="131"/>
      <c r="C537" s="132" t="s">
        <v>144</v>
      </c>
      <c r="D537" s="56"/>
      <c r="E537" s="105" t="str">
        <f>IF(D534="No",IF(D537&lt;&gt;"","Delete value or change 'Is another domestic provider' response to 'Yes'",""),IF(D537="","No value entered",IF(NOT(ISNUMBER(D537)),"Value must be a number",IF(D537&lt;0,"Value cannot be negative",IF(D537&lt;&gt;ROUND(D537,0),"Value must be rounded to the whole dollar","")))))</f>
        <v/>
      </c>
      <c r="F537" s="109">
        <f>IF(F534=1, 0, IF(E537="", 0, 1))</f>
        <v>0</v>
      </c>
    </row>
    <row r="538" spans="1:443" x14ac:dyDescent="0.25">
      <c r="B538" s="131"/>
      <c r="C538" s="133" t="s">
        <v>157</v>
      </c>
      <c r="D538" s="134"/>
      <c r="E538" s="105"/>
      <c r="F538" s="109">
        <f>IF(F534=1, 0, IF(E538="", 0, 1))</f>
        <v>0</v>
      </c>
    </row>
    <row r="539" spans="1:443" x14ac:dyDescent="0.25">
      <c r="B539" s="131"/>
      <c r="C539" s="132" t="s">
        <v>158</v>
      </c>
      <c r="D539" s="56"/>
      <c r="E539" s="105" t="str">
        <f>IF(AND(D539&lt;&gt;"",$D$140="No"),"Entity did not participate in Panel. Please delete value or contact OLSC for assistance",IF(D534="No",IF(D539&lt;&gt;"","Delete value or change 'Is another domestic provider' response to 'Yes'",""),IF(D539="",IF($D$140="Yes","No value entered",""),IF(NOT(ISNUMBER(D539)),"Value must be a number",IF(D539&lt;0,"Value cannot be negative",IF(D539&lt;&gt;ROUND(D539,0),"Value must be rounded to the whole dollar",""))))))</f>
        <v/>
      </c>
      <c r="F539" s="109">
        <f>IF(F534=1, 0, IF(E539="", 0, 1))</f>
        <v>0</v>
      </c>
    </row>
    <row r="540" spans="1:443" x14ac:dyDescent="0.25">
      <c r="B540" s="131"/>
      <c r="C540" s="132" t="s">
        <v>159</v>
      </c>
      <c r="D540" s="56"/>
      <c r="E540" s="105" t="str">
        <f>IF(AND(D540&lt;&gt;"",$D$140="No"),"Entity did not participate in Panel. Please delete value or contact OLSC for assistance",IF(D534="No",IF(D540&lt;&gt;"","Delete value or change 'Is another domestic provider' response to 'Yes'",""),IF(D540="",IF($D$140="Yes","No value entered",""),IF(NOT(ISNUMBER(D540)),"Value must be a number",IF(D540&lt;0,"Value cannot be negative",IF(D540&lt;&gt;ROUND(D540,0),"Value must be rounded to the whole dollar",""))))))</f>
        <v/>
      </c>
      <c r="F540" s="109">
        <f>IF(F534=1, 0, IF(E540="", 0, 1))</f>
        <v>0</v>
      </c>
    </row>
    <row r="541" spans="1:443" x14ac:dyDescent="0.25">
      <c r="B541" s="131"/>
      <c r="C541" s="203"/>
      <c r="D541" s="203"/>
      <c r="E541" s="203"/>
      <c r="F541" s="109">
        <f>IF(E541="", 0, 1)</f>
        <v>0</v>
      </c>
    </row>
    <row r="542" spans="1:443" s="154" customFormat="1" x14ac:dyDescent="0.3">
      <c r="A542" s="151"/>
      <c r="B542" s="152"/>
      <c r="C542" s="198" t="s">
        <v>160</v>
      </c>
      <c r="D542" s="198"/>
      <c r="E542" s="198"/>
      <c r="F542" s="153">
        <f t="shared" ref="F542" si="72">IF(E542="", 0, 1)</f>
        <v>0</v>
      </c>
      <c r="G542" s="151"/>
      <c r="H542" s="151"/>
      <c r="I542" s="151"/>
      <c r="J542" s="151"/>
      <c r="K542" s="151"/>
      <c r="L542" s="151"/>
      <c r="M542" s="151"/>
      <c r="N542" s="151"/>
      <c r="O542" s="151"/>
      <c r="P542" s="151"/>
      <c r="Q542" s="151"/>
      <c r="R542" s="151"/>
      <c r="S542" s="151"/>
      <c r="T542" s="151"/>
      <c r="U542" s="151"/>
      <c r="V542" s="151"/>
      <c r="W542" s="151"/>
      <c r="X542" s="151"/>
      <c r="Y542" s="151"/>
      <c r="Z542" s="151"/>
      <c r="AA542" s="151"/>
      <c r="AB542" s="151"/>
      <c r="AC542" s="151"/>
      <c r="AD542" s="151"/>
      <c r="AE542" s="151"/>
      <c r="AF542" s="151"/>
      <c r="AG542" s="151"/>
      <c r="AH542" s="151"/>
      <c r="AI542" s="151"/>
      <c r="AJ542" s="151"/>
      <c r="AK542" s="151"/>
      <c r="AL542" s="151"/>
      <c r="AM542" s="151"/>
      <c r="AN542" s="151"/>
      <c r="AO542" s="151"/>
      <c r="AP542" s="151"/>
      <c r="AQ542" s="151"/>
      <c r="AR542" s="151"/>
      <c r="AS542" s="151"/>
      <c r="AT542" s="151"/>
      <c r="AU542" s="151"/>
      <c r="AV542" s="151"/>
      <c r="AW542" s="151"/>
      <c r="AX542" s="151"/>
      <c r="AY542" s="151"/>
      <c r="AZ542" s="151"/>
      <c r="BA542" s="151"/>
      <c r="BB542" s="151"/>
      <c r="BC542" s="151"/>
      <c r="BD542" s="151"/>
      <c r="BE542" s="151"/>
      <c r="BF542" s="151"/>
      <c r="BG542" s="151"/>
      <c r="BH542" s="151"/>
      <c r="BI542" s="151"/>
      <c r="BJ542" s="151"/>
      <c r="BK542" s="151"/>
      <c r="BL542" s="151"/>
      <c r="BM542" s="151"/>
      <c r="BN542" s="151"/>
      <c r="BO542" s="151"/>
      <c r="BP542" s="151"/>
      <c r="BQ542" s="151"/>
      <c r="BR542" s="151"/>
      <c r="BS542" s="151"/>
      <c r="BT542" s="151"/>
      <c r="BU542" s="151"/>
      <c r="BV542" s="151"/>
      <c r="BW542" s="151"/>
      <c r="BX542" s="151"/>
      <c r="BY542" s="151"/>
      <c r="BZ542" s="151"/>
      <c r="CA542" s="151"/>
      <c r="CB542" s="151"/>
      <c r="CC542" s="151"/>
      <c r="CD542" s="151"/>
      <c r="CE542" s="151"/>
      <c r="CF542" s="151"/>
      <c r="CG542" s="151"/>
      <c r="CH542" s="151"/>
      <c r="CI542" s="151"/>
      <c r="CJ542" s="151"/>
      <c r="CK542" s="151"/>
      <c r="CL542" s="151"/>
      <c r="CM542" s="151"/>
      <c r="CN542" s="151"/>
      <c r="CO542" s="151"/>
      <c r="CP542" s="151"/>
      <c r="CQ542" s="151"/>
      <c r="CR542" s="151"/>
      <c r="CS542" s="151"/>
      <c r="CT542" s="151"/>
      <c r="CU542" s="151"/>
      <c r="CV542" s="151"/>
      <c r="CW542" s="151"/>
      <c r="CX542" s="151"/>
      <c r="CY542" s="151"/>
      <c r="CZ542" s="151"/>
      <c r="DA542" s="151"/>
      <c r="DB542" s="151"/>
      <c r="DC542" s="151"/>
      <c r="DD542" s="151"/>
      <c r="DE542" s="151"/>
      <c r="DF542" s="151"/>
      <c r="DG542" s="151"/>
      <c r="DH542" s="151"/>
      <c r="DI542" s="151"/>
      <c r="DJ542" s="151"/>
      <c r="DK542" s="151"/>
      <c r="DL542" s="151"/>
      <c r="DM542" s="151"/>
      <c r="DN542" s="151"/>
      <c r="DO542" s="151"/>
      <c r="DP542" s="151"/>
      <c r="DQ542" s="151"/>
      <c r="DR542" s="151"/>
      <c r="DS542" s="151"/>
      <c r="DT542" s="151"/>
      <c r="DU542" s="151"/>
      <c r="DV542" s="151"/>
      <c r="DW542" s="151"/>
      <c r="DX542" s="151"/>
      <c r="DY542" s="151"/>
      <c r="DZ542" s="151"/>
      <c r="EA542" s="151"/>
      <c r="EB542" s="151"/>
      <c r="EC542" s="151"/>
      <c r="ED542" s="151"/>
      <c r="EE542" s="151"/>
      <c r="EF542" s="151"/>
      <c r="EG542" s="151"/>
      <c r="EH542" s="151"/>
      <c r="EI542" s="151"/>
      <c r="EJ542" s="151"/>
      <c r="EK542" s="151"/>
      <c r="EL542" s="151"/>
      <c r="EM542" s="151"/>
      <c r="EN542" s="151"/>
      <c r="EO542" s="151"/>
      <c r="EP542" s="151"/>
      <c r="EQ542" s="151"/>
      <c r="ER542" s="151"/>
      <c r="ES542" s="151"/>
      <c r="ET542" s="151"/>
      <c r="EU542" s="151"/>
      <c r="EV542" s="151"/>
      <c r="EW542" s="151"/>
      <c r="EX542" s="151"/>
      <c r="EY542" s="151"/>
      <c r="EZ542" s="151"/>
      <c r="FA542" s="151"/>
      <c r="FB542" s="151"/>
      <c r="FC542" s="151"/>
      <c r="FD542" s="151"/>
      <c r="FE542" s="151"/>
      <c r="FF542" s="151"/>
      <c r="FG542" s="151"/>
      <c r="FH542" s="151"/>
      <c r="FI542" s="151"/>
      <c r="FJ542" s="151"/>
      <c r="FK542" s="151"/>
      <c r="FL542" s="151"/>
      <c r="FM542" s="151"/>
      <c r="FN542" s="151"/>
      <c r="FO542" s="151"/>
      <c r="FP542" s="151"/>
      <c r="FQ542" s="151"/>
      <c r="FR542" s="151"/>
      <c r="FS542" s="151"/>
      <c r="FT542" s="151"/>
      <c r="FU542" s="151"/>
      <c r="FV542" s="151"/>
      <c r="FW542" s="151"/>
      <c r="FX542" s="151"/>
      <c r="FY542" s="151"/>
      <c r="FZ542" s="151"/>
      <c r="GA542" s="151"/>
      <c r="GB542" s="151"/>
      <c r="GC542" s="151"/>
      <c r="GD542" s="151"/>
      <c r="GE542" s="151"/>
      <c r="GF542" s="151"/>
      <c r="GG542" s="151"/>
      <c r="GH542" s="151"/>
      <c r="GI542" s="151"/>
      <c r="GJ542" s="151"/>
      <c r="GK542" s="151"/>
      <c r="GL542" s="151"/>
      <c r="GM542" s="151"/>
      <c r="GN542" s="151"/>
      <c r="GO542" s="151"/>
      <c r="GP542" s="151"/>
      <c r="GQ542" s="151"/>
      <c r="GR542" s="151"/>
      <c r="GS542" s="151"/>
      <c r="GT542" s="151"/>
      <c r="GU542" s="151"/>
      <c r="GV542" s="151"/>
      <c r="GW542" s="151"/>
      <c r="GX542" s="151"/>
      <c r="GY542" s="151"/>
      <c r="GZ542" s="151"/>
      <c r="HA542" s="151"/>
      <c r="HB542" s="151"/>
      <c r="HC542" s="151"/>
      <c r="HD542" s="151"/>
      <c r="HE542" s="151"/>
      <c r="HF542" s="151"/>
      <c r="HG542" s="151"/>
      <c r="HH542" s="151"/>
      <c r="HI542" s="151"/>
      <c r="HJ542" s="151"/>
      <c r="HK542" s="151"/>
      <c r="HL542" s="151"/>
      <c r="HM542" s="151"/>
      <c r="HN542" s="151"/>
      <c r="HO542" s="151"/>
      <c r="HP542" s="151"/>
      <c r="HQ542" s="151"/>
      <c r="HR542" s="151"/>
      <c r="HS542" s="151"/>
      <c r="HT542" s="151"/>
      <c r="HU542" s="151"/>
      <c r="HV542" s="151"/>
      <c r="HW542" s="151"/>
      <c r="HX542" s="151"/>
      <c r="HY542" s="151"/>
      <c r="HZ542" s="151"/>
      <c r="IA542" s="151"/>
      <c r="IB542" s="151"/>
      <c r="IC542" s="151"/>
      <c r="ID542" s="151"/>
      <c r="IE542" s="151"/>
      <c r="IF542" s="151"/>
      <c r="IG542" s="151"/>
      <c r="IH542" s="151"/>
      <c r="II542" s="151"/>
      <c r="IJ542" s="151"/>
      <c r="IK542" s="151"/>
      <c r="IL542" s="151"/>
      <c r="IM542" s="151"/>
      <c r="IN542" s="151"/>
      <c r="IO542" s="151"/>
      <c r="IP542" s="151"/>
      <c r="IQ542" s="151"/>
      <c r="IR542" s="151"/>
      <c r="IS542" s="151"/>
      <c r="IT542" s="151"/>
      <c r="IU542" s="151"/>
      <c r="IV542" s="151"/>
      <c r="IW542" s="151"/>
      <c r="IX542" s="151"/>
      <c r="IY542" s="151"/>
      <c r="IZ542" s="151"/>
      <c r="JA542" s="151"/>
      <c r="JB542" s="151"/>
      <c r="JC542" s="151"/>
      <c r="JD542" s="151"/>
      <c r="JE542" s="151"/>
      <c r="JF542" s="151"/>
      <c r="JG542" s="151"/>
      <c r="JH542" s="151"/>
      <c r="JI542" s="151"/>
      <c r="JJ542" s="151"/>
      <c r="JK542" s="151"/>
      <c r="JL542" s="151"/>
      <c r="JM542" s="151"/>
      <c r="JN542" s="151"/>
      <c r="JO542" s="151"/>
      <c r="JP542" s="151"/>
      <c r="JQ542" s="151"/>
      <c r="JR542" s="151"/>
      <c r="JS542" s="151"/>
      <c r="JT542" s="151"/>
      <c r="JU542" s="151"/>
      <c r="JV542" s="151"/>
      <c r="JW542" s="151"/>
      <c r="JX542" s="151"/>
      <c r="JY542" s="151"/>
      <c r="JZ542" s="151"/>
      <c r="KA542" s="151"/>
      <c r="KB542" s="151"/>
      <c r="KC542" s="151"/>
      <c r="KD542" s="151"/>
      <c r="KE542" s="151"/>
      <c r="KF542" s="151"/>
      <c r="KG542" s="151"/>
      <c r="KH542" s="151"/>
      <c r="KI542" s="151"/>
      <c r="KJ542" s="151"/>
      <c r="KK542" s="151"/>
      <c r="KL542" s="151"/>
      <c r="KM542" s="151"/>
      <c r="KN542" s="151"/>
      <c r="KO542" s="151"/>
      <c r="KP542" s="151"/>
      <c r="KQ542" s="151"/>
      <c r="KR542" s="151"/>
      <c r="KS542" s="151"/>
      <c r="KT542" s="151"/>
      <c r="KU542" s="151"/>
      <c r="KV542" s="151"/>
      <c r="KW542" s="151"/>
      <c r="KX542" s="151"/>
      <c r="KY542" s="151"/>
      <c r="KZ542" s="151"/>
      <c r="LA542" s="151"/>
      <c r="LB542" s="151"/>
      <c r="LC542" s="151"/>
      <c r="LD542" s="151"/>
      <c r="LE542" s="151"/>
      <c r="LF542" s="151"/>
      <c r="LG542" s="151"/>
      <c r="LH542" s="151"/>
      <c r="LI542" s="151"/>
      <c r="LJ542" s="151"/>
      <c r="LK542" s="151"/>
      <c r="LL542" s="151"/>
      <c r="LM542" s="151"/>
      <c r="LN542" s="151"/>
      <c r="LO542" s="151"/>
      <c r="LP542" s="151"/>
      <c r="LQ542" s="151"/>
      <c r="LR542" s="151"/>
      <c r="LS542" s="151"/>
      <c r="LT542" s="151"/>
      <c r="LU542" s="151"/>
      <c r="LV542" s="151"/>
      <c r="LW542" s="151"/>
      <c r="LX542" s="151"/>
      <c r="LY542" s="151"/>
      <c r="LZ542" s="151"/>
      <c r="MA542" s="151"/>
      <c r="MB542" s="151"/>
      <c r="MC542" s="151"/>
      <c r="MD542" s="151"/>
      <c r="ME542" s="151"/>
      <c r="MF542" s="151"/>
      <c r="MG542" s="151"/>
      <c r="MH542" s="151"/>
      <c r="MI542" s="151"/>
      <c r="MJ542" s="151"/>
      <c r="MK542" s="151"/>
      <c r="ML542" s="151"/>
      <c r="MM542" s="151"/>
      <c r="MN542" s="151"/>
      <c r="MO542" s="151"/>
      <c r="MP542" s="151"/>
      <c r="MQ542" s="151"/>
      <c r="MR542" s="151"/>
      <c r="MS542" s="151"/>
      <c r="MT542" s="151"/>
      <c r="MU542" s="151"/>
      <c r="MV542" s="151"/>
      <c r="MW542" s="151"/>
      <c r="MX542" s="151"/>
      <c r="MY542" s="151"/>
      <c r="MZ542" s="151"/>
      <c r="NA542" s="151"/>
      <c r="NB542" s="151"/>
      <c r="NC542" s="151"/>
      <c r="ND542" s="151"/>
      <c r="NE542" s="151"/>
      <c r="NF542" s="151"/>
      <c r="NG542" s="151"/>
      <c r="NH542" s="151"/>
      <c r="NI542" s="151"/>
      <c r="NJ542" s="151"/>
      <c r="NK542" s="151"/>
      <c r="NL542" s="151"/>
      <c r="NM542" s="151"/>
      <c r="NN542" s="151"/>
      <c r="NO542" s="151"/>
      <c r="NP542" s="151"/>
      <c r="NQ542" s="151"/>
      <c r="NR542" s="151"/>
      <c r="NS542" s="151"/>
      <c r="NT542" s="151"/>
      <c r="NU542" s="151"/>
      <c r="NV542" s="151"/>
      <c r="NW542" s="151"/>
      <c r="NX542" s="151"/>
      <c r="NY542" s="151"/>
      <c r="NZ542" s="151"/>
      <c r="OA542" s="151"/>
      <c r="OB542" s="151"/>
      <c r="OC542" s="151"/>
      <c r="OD542" s="151"/>
      <c r="OE542" s="151"/>
      <c r="OF542" s="151"/>
      <c r="OG542" s="151"/>
      <c r="OH542" s="151"/>
      <c r="OI542" s="151"/>
      <c r="OJ542" s="151"/>
      <c r="OK542" s="151"/>
      <c r="OL542" s="151"/>
      <c r="OM542" s="151"/>
      <c r="ON542" s="151"/>
      <c r="OO542" s="151"/>
      <c r="OP542" s="151"/>
      <c r="OQ542" s="151"/>
      <c r="OR542" s="151"/>
      <c r="OS542" s="151"/>
      <c r="OT542" s="151"/>
      <c r="OU542" s="151"/>
      <c r="OV542" s="151"/>
      <c r="OW542" s="151"/>
      <c r="OX542" s="151"/>
      <c r="OY542" s="151"/>
      <c r="OZ542" s="151"/>
      <c r="PA542" s="151"/>
      <c r="PB542" s="151"/>
      <c r="PC542" s="151"/>
      <c r="PD542" s="151"/>
      <c r="PE542" s="151"/>
      <c r="PF542" s="151"/>
      <c r="PG542" s="151"/>
      <c r="PH542" s="151"/>
      <c r="PI542" s="151"/>
      <c r="PJ542" s="151"/>
      <c r="PK542" s="151"/>
      <c r="PL542" s="151"/>
      <c r="PM542" s="151"/>
      <c r="PN542" s="151"/>
      <c r="PO542" s="151"/>
      <c r="PP542" s="151"/>
      <c r="PQ542" s="151"/>
      <c r="PR542" s="151"/>
      <c r="PS542" s="151"/>
      <c r="PT542" s="151"/>
      <c r="PU542" s="151"/>
      <c r="PV542" s="151"/>
      <c r="PW542" s="151"/>
      <c r="PX542" s="151"/>
      <c r="PY542" s="151"/>
      <c r="PZ542" s="151"/>
      <c r="QA542" s="151"/>
    </row>
    <row r="543" spans="1:443" x14ac:dyDescent="0.25">
      <c r="B543" s="196"/>
      <c r="C543" s="196"/>
      <c r="D543" s="196"/>
      <c r="E543" s="196"/>
      <c r="F543" s="109"/>
    </row>
    <row r="544" spans="1:443" x14ac:dyDescent="0.25">
      <c r="B544" s="131"/>
      <c r="C544" s="7" t="s">
        <v>153</v>
      </c>
      <c r="D544" s="144" t="s">
        <v>163</v>
      </c>
      <c r="E544" s="6" t="str">
        <f>IF(D544="", "Yes or No selection required", IF(AND(D534&lt;&gt;"Yes", D544="Yes"), "Additional providers need to be filled in sequentially. Enter provider details in above section.", ""))</f>
        <v/>
      </c>
      <c r="F544" s="109">
        <f t="shared" ref="F544" si="73">IF(E544="", 0, 1)</f>
        <v>0</v>
      </c>
    </row>
    <row r="545" spans="1:443" x14ac:dyDescent="0.25">
      <c r="B545" s="131"/>
      <c r="C545" s="132" t="s">
        <v>154</v>
      </c>
      <c r="D545" s="56"/>
      <c r="E545" s="105" t="str">
        <f>IF(AND(D544="No", D545=""), "", IF(D545="", "Select provider from list", IF(D544="No", "Delete value or change 'Is another domestic provider' response to 'Yes'", IF(D545="PROVIDER NOT LISTED", "", IF(COUNTIF(D546:D566, D545)+COUNTIF(D175:D544, D545)&gt;0, "Duplicate provider entry detected. Delete duplicate domestic provider", "")))))</f>
        <v/>
      </c>
      <c r="F545" s="109">
        <f>IF(F544=1, 0, IF(E545="", 0, 1))</f>
        <v>0</v>
      </c>
    </row>
    <row r="546" spans="1:443" x14ac:dyDescent="0.25">
      <c r="B546" s="131"/>
      <c r="C546" s="132" t="s">
        <v>156</v>
      </c>
      <c r="D546" s="59"/>
      <c r="E546" s="105" t="str">
        <f>IF(AND(D544="No", D546=""), "",
    IF(D546="",
        IF(D545="PROVIDER NOT LISTED", "Manually enter provider name",
            IF(D545="", "Select provider from list", "")),
        IF(D544="No", "Delete value or change 'Is another domestic provider' response to 'Yes'",
            IF(AND(D545&lt;&gt;"PROVIDER NOT LISTED", D546&lt;&gt;""), "Delete value or choose PROVIDER NOT LISTED above",
                IF(D546="PROVIDER NOT LISTED", "",
                    IF(COUNTIF(D175:D566, D546)-1&gt;0, "Duplicate provider entry detected. Delete duplicate domestic provider", ""))))))</f>
        <v/>
      </c>
      <c r="F546" s="109">
        <f>IF(F544=1, 0, IF(E546="", 0, 1))</f>
        <v>0</v>
      </c>
    </row>
    <row r="547" spans="1:443" x14ac:dyDescent="0.25">
      <c r="B547" s="131"/>
      <c r="C547" s="132" t="s">
        <v>144</v>
      </c>
      <c r="D547" s="56"/>
      <c r="E547" s="105" t="str">
        <f>IF(D544="No",IF(D547&lt;&gt;"","Delete value or change 'Is another domestic provider' response to 'Yes'",""),IF(D547="","No value entered",IF(NOT(ISNUMBER(D547)),"Value must be a number",IF(D547&lt;0,"Value cannot be negative",IF(D547&lt;&gt;ROUND(D547,0),"Value must be rounded to the whole dollar","")))))</f>
        <v/>
      </c>
      <c r="F547" s="109">
        <f>IF(F544=1, 0, IF(E547="", 0, 1))</f>
        <v>0</v>
      </c>
    </row>
    <row r="548" spans="1:443" x14ac:dyDescent="0.25">
      <c r="B548" s="131"/>
      <c r="C548" s="133" t="s">
        <v>157</v>
      </c>
      <c r="D548" s="134"/>
      <c r="E548" s="105"/>
      <c r="F548" s="109">
        <f>IF(F544=1, 0, IF(E548="", 0, 1))</f>
        <v>0</v>
      </c>
    </row>
    <row r="549" spans="1:443" x14ac:dyDescent="0.25">
      <c r="B549" s="131"/>
      <c r="C549" s="132" t="s">
        <v>158</v>
      </c>
      <c r="D549" s="56"/>
      <c r="E549" s="105" t="str">
        <f>IF(AND(D549&lt;&gt;"",$D$140="No"),"Entity did not participate in Panel. Please delete value or contact OLSC for assistance",IF(D544="No",IF(D549&lt;&gt;"","Delete value or change 'Is another domestic provider' response to 'Yes'",""),IF(D549="",IF($D$140="Yes","No value entered",""),IF(NOT(ISNUMBER(D549)),"Value must be a number",IF(D549&lt;0,"Value cannot be negative",IF(D549&lt;&gt;ROUND(D549,0),"Value must be rounded to the whole dollar",""))))))</f>
        <v/>
      </c>
      <c r="F549" s="109">
        <f>IF(F544=1, 0, IF(E549="", 0, 1))</f>
        <v>0</v>
      </c>
    </row>
    <row r="550" spans="1:443" x14ac:dyDescent="0.25">
      <c r="B550" s="131"/>
      <c r="C550" s="132" t="s">
        <v>159</v>
      </c>
      <c r="D550" s="56"/>
      <c r="E550" s="105" t="str">
        <f>IF(AND(D550&lt;&gt;"",$D$140="No"),"Entity did not participate in Panel. Please delete value or contact OLSC for assistance",IF(D544="No",IF(D550&lt;&gt;"","Delete value or change 'Is another domestic provider' response to 'Yes'",""),IF(D550="",IF($D$140="Yes","No value entered",""),IF(NOT(ISNUMBER(D550)),"Value must be a number",IF(D550&lt;0,"Value cannot be negative",IF(D550&lt;&gt;ROUND(D550,0),"Value must be rounded to the whole dollar",""))))))</f>
        <v/>
      </c>
      <c r="F550" s="109">
        <f>IF(F544=1, 0, IF(E550="", 0, 1))</f>
        <v>0</v>
      </c>
    </row>
    <row r="551" spans="1:443" x14ac:dyDescent="0.25">
      <c r="B551" s="131"/>
      <c r="C551" s="203"/>
      <c r="D551" s="203"/>
      <c r="E551" s="203"/>
      <c r="F551" s="109">
        <f>IF(E551="", 0, 1)</f>
        <v>0</v>
      </c>
    </row>
    <row r="552" spans="1:443" s="154" customFormat="1" x14ac:dyDescent="0.3">
      <c r="A552" s="151"/>
      <c r="B552" s="152"/>
      <c r="C552" s="198" t="s">
        <v>160</v>
      </c>
      <c r="D552" s="198"/>
      <c r="E552" s="198"/>
      <c r="F552" s="153">
        <f t="shared" ref="F552" si="74">IF(E552="", 0, 1)</f>
        <v>0</v>
      </c>
      <c r="G552" s="151"/>
      <c r="H552" s="151"/>
      <c r="I552" s="151"/>
      <c r="J552" s="151"/>
      <c r="K552" s="151"/>
      <c r="L552" s="151"/>
      <c r="M552" s="151"/>
      <c r="N552" s="151"/>
      <c r="O552" s="151"/>
      <c r="P552" s="151"/>
      <c r="Q552" s="151"/>
      <c r="R552" s="151"/>
      <c r="S552" s="151"/>
      <c r="T552" s="151"/>
      <c r="U552" s="151"/>
      <c r="V552" s="151"/>
      <c r="W552" s="151"/>
      <c r="X552" s="151"/>
      <c r="Y552" s="151"/>
      <c r="Z552" s="151"/>
      <c r="AA552" s="151"/>
      <c r="AB552" s="151"/>
      <c r="AC552" s="151"/>
      <c r="AD552" s="151"/>
      <c r="AE552" s="151"/>
      <c r="AF552" s="151"/>
      <c r="AG552" s="151"/>
      <c r="AH552" s="151"/>
      <c r="AI552" s="151"/>
      <c r="AJ552" s="151"/>
      <c r="AK552" s="151"/>
      <c r="AL552" s="151"/>
      <c r="AM552" s="151"/>
      <c r="AN552" s="151"/>
      <c r="AO552" s="151"/>
      <c r="AP552" s="151"/>
      <c r="AQ552" s="151"/>
      <c r="AR552" s="151"/>
      <c r="AS552" s="151"/>
      <c r="AT552" s="151"/>
      <c r="AU552" s="151"/>
      <c r="AV552" s="151"/>
      <c r="AW552" s="151"/>
      <c r="AX552" s="151"/>
      <c r="AY552" s="151"/>
      <c r="AZ552" s="151"/>
      <c r="BA552" s="151"/>
      <c r="BB552" s="151"/>
      <c r="BC552" s="151"/>
      <c r="BD552" s="151"/>
      <c r="BE552" s="151"/>
      <c r="BF552" s="151"/>
      <c r="BG552" s="151"/>
      <c r="BH552" s="151"/>
      <c r="BI552" s="151"/>
      <c r="BJ552" s="151"/>
      <c r="BK552" s="151"/>
      <c r="BL552" s="151"/>
      <c r="BM552" s="151"/>
      <c r="BN552" s="151"/>
      <c r="BO552" s="151"/>
      <c r="BP552" s="151"/>
      <c r="BQ552" s="151"/>
      <c r="BR552" s="151"/>
      <c r="BS552" s="151"/>
      <c r="BT552" s="151"/>
      <c r="BU552" s="151"/>
      <c r="BV552" s="151"/>
      <c r="BW552" s="151"/>
      <c r="BX552" s="151"/>
      <c r="BY552" s="151"/>
      <c r="BZ552" s="151"/>
      <c r="CA552" s="151"/>
      <c r="CB552" s="151"/>
      <c r="CC552" s="151"/>
      <c r="CD552" s="151"/>
      <c r="CE552" s="151"/>
      <c r="CF552" s="151"/>
      <c r="CG552" s="151"/>
      <c r="CH552" s="151"/>
      <c r="CI552" s="151"/>
      <c r="CJ552" s="151"/>
      <c r="CK552" s="151"/>
      <c r="CL552" s="151"/>
      <c r="CM552" s="151"/>
      <c r="CN552" s="151"/>
      <c r="CO552" s="151"/>
      <c r="CP552" s="151"/>
      <c r="CQ552" s="151"/>
      <c r="CR552" s="151"/>
      <c r="CS552" s="151"/>
      <c r="CT552" s="151"/>
      <c r="CU552" s="151"/>
      <c r="CV552" s="151"/>
      <c r="CW552" s="151"/>
      <c r="CX552" s="151"/>
      <c r="CY552" s="151"/>
      <c r="CZ552" s="151"/>
      <c r="DA552" s="151"/>
      <c r="DB552" s="151"/>
      <c r="DC552" s="151"/>
      <c r="DD552" s="151"/>
      <c r="DE552" s="151"/>
      <c r="DF552" s="151"/>
      <c r="DG552" s="151"/>
      <c r="DH552" s="151"/>
      <c r="DI552" s="151"/>
      <c r="DJ552" s="151"/>
      <c r="DK552" s="151"/>
      <c r="DL552" s="151"/>
      <c r="DM552" s="151"/>
      <c r="DN552" s="151"/>
      <c r="DO552" s="151"/>
      <c r="DP552" s="151"/>
      <c r="DQ552" s="151"/>
      <c r="DR552" s="151"/>
      <c r="DS552" s="151"/>
      <c r="DT552" s="151"/>
      <c r="DU552" s="151"/>
      <c r="DV552" s="151"/>
      <c r="DW552" s="151"/>
      <c r="DX552" s="151"/>
      <c r="DY552" s="151"/>
      <c r="DZ552" s="151"/>
      <c r="EA552" s="151"/>
      <c r="EB552" s="151"/>
      <c r="EC552" s="151"/>
      <c r="ED552" s="151"/>
      <c r="EE552" s="151"/>
      <c r="EF552" s="151"/>
      <c r="EG552" s="151"/>
      <c r="EH552" s="151"/>
      <c r="EI552" s="151"/>
      <c r="EJ552" s="151"/>
      <c r="EK552" s="151"/>
      <c r="EL552" s="151"/>
      <c r="EM552" s="151"/>
      <c r="EN552" s="151"/>
      <c r="EO552" s="151"/>
      <c r="EP552" s="151"/>
      <c r="EQ552" s="151"/>
      <c r="ER552" s="151"/>
      <c r="ES552" s="151"/>
      <c r="ET552" s="151"/>
      <c r="EU552" s="151"/>
      <c r="EV552" s="151"/>
      <c r="EW552" s="151"/>
      <c r="EX552" s="151"/>
      <c r="EY552" s="151"/>
      <c r="EZ552" s="151"/>
      <c r="FA552" s="151"/>
      <c r="FB552" s="151"/>
      <c r="FC552" s="151"/>
      <c r="FD552" s="151"/>
      <c r="FE552" s="151"/>
      <c r="FF552" s="151"/>
      <c r="FG552" s="151"/>
      <c r="FH552" s="151"/>
      <c r="FI552" s="151"/>
      <c r="FJ552" s="151"/>
      <c r="FK552" s="151"/>
      <c r="FL552" s="151"/>
      <c r="FM552" s="151"/>
      <c r="FN552" s="151"/>
      <c r="FO552" s="151"/>
      <c r="FP552" s="151"/>
      <c r="FQ552" s="151"/>
      <c r="FR552" s="151"/>
      <c r="FS552" s="151"/>
      <c r="FT552" s="151"/>
      <c r="FU552" s="151"/>
      <c r="FV552" s="151"/>
      <c r="FW552" s="151"/>
      <c r="FX552" s="151"/>
      <c r="FY552" s="151"/>
      <c r="FZ552" s="151"/>
      <c r="GA552" s="151"/>
      <c r="GB552" s="151"/>
      <c r="GC552" s="151"/>
      <c r="GD552" s="151"/>
      <c r="GE552" s="151"/>
      <c r="GF552" s="151"/>
      <c r="GG552" s="151"/>
      <c r="GH552" s="151"/>
      <c r="GI552" s="151"/>
      <c r="GJ552" s="151"/>
      <c r="GK552" s="151"/>
      <c r="GL552" s="151"/>
      <c r="GM552" s="151"/>
      <c r="GN552" s="151"/>
      <c r="GO552" s="151"/>
      <c r="GP552" s="151"/>
      <c r="GQ552" s="151"/>
      <c r="GR552" s="151"/>
      <c r="GS552" s="151"/>
      <c r="GT552" s="151"/>
      <c r="GU552" s="151"/>
      <c r="GV552" s="151"/>
      <c r="GW552" s="151"/>
      <c r="GX552" s="151"/>
      <c r="GY552" s="151"/>
      <c r="GZ552" s="151"/>
      <c r="HA552" s="151"/>
      <c r="HB552" s="151"/>
      <c r="HC552" s="151"/>
      <c r="HD552" s="151"/>
      <c r="HE552" s="151"/>
      <c r="HF552" s="151"/>
      <c r="HG552" s="151"/>
      <c r="HH552" s="151"/>
      <c r="HI552" s="151"/>
      <c r="HJ552" s="151"/>
      <c r="HK552" s="151"/>
      <c r="HL552" s="151"/>
      <c r="HM552" s="151"/>
      <c r="HN552" s="151"/>
      <c r="HO552" s="151"/>
      <c r="HP552" s="151"/>
      <c r="HQ552" s="151"/>
      <c r="HR552" s="151"/>
      <c r="HS552" s="151"/>
      <c r="HT552" s="151"/>
      <c r="HU552" s="151"/>
      <c r="HV552" s="151"/>
      <c r="HW552" s="151"/>
      <c r="HX552" s="151"/>
      <c r="HY552" s="151"/>
      <c r="HZ552" s="151"/>
      <c r="IA552" s="151"/>
      <c r="IB552" s="151"/>
      <c r="IC552" s="151"/>
      <c r="ID552" s="151"/>
      <c r="IE552" s="151"/>
      <c r="IF552" s="151"/>
      <c r="IG552" s="151"/>
      <c r="IH552" s="151"/>
      <c r="II552" s="151"/>
      <c r="IJ552" s="151"/>
      <c r="IK552" s="151"/>
      <c r="IL552" s="151"/>
      <c r="IM552" s="151"/>
      <c r="IN552" s="151"/>
      <c r="IO552" s="151"/>
      <c r="IP552" s="151"/>
      <c r="IQ552" s="151"/>
      <c r="IR552" s="151"/>
      <c r="IS552" s="151"/>
      <c r="IT552" s="151"/>
      <c r="IU552" s="151"/>
      <c r="IV552" s="151"/>
      <c r="IW552" s="151"/>
      <c r="IX552" s="151"/>
      <c r="IY552" s="151"/>
      <c r="IZ552" s="151"/>
      <c r="JA552" s="151"/>
      <c r="JB552" s="151"/>
      <c r="JC552" s="151"/>
      <c r="JD552" s="151"/>
      <c r="JE552" s="151"/>
      <c r="JF552" s="151"/>
      <c r="JG552" s="151"/>
      <c r="JH552" s="151"/>
      <c r="JI552" s="151"/>
      <c r="JJ552" s="151"/>
      <c r="JK552" s="151"/>
      <c r="JL552" s="151"/>
      <c r="JM552" s="151"/>
      <c r="JN552" s="151"/>
      <c r="JO552" s="151"/>
      <c r="JP552" s="151"/>
      <c r="JQ552" s="151"/>
      <c r="JR552" s="151"/>
      <c r="JS552" s="151"/>
      <c r="JT552" s="151"/>
      <c r="JU552" s="151"/>
      <c r="JV552" s="151"/>
      <c r="JW552" s="151"/>
      <c r="JX552" s="151"/>
      <c r="JY552" s="151"/>
      <c r="JZ552" s="151"/>
      <c r="KA552" s="151"/>
      <c r="KB552" s="151"/>
      <c r="KC552" s="151"/>
      <c r="KD552" s="151"/>
      <c r="KE552" s="151"/>
      <c r="KF552" s="151"/>
      <c r="KG552" s="151"/>
      <c r="KH552" s="151"/>
      <c r="KI552" s="151"/>
      <c r="KJ552" s="151"/>
      <c r="KK552" s="151"/>
      <c r="KL552" s="151"/>
      <c r="KM552" s="151"/>
      <c r="KN552" s="151"/>
      <c r="KO552" s="151"/>
      <c r="KP552" s="151"/>
      <c r="KQ552" s="151"/>
      <c r="KR552" s="151"/>
      <c r="KS552" s="151"/>
      <c r="KT552" s="151"/>
      <c r="KU552" s="151"/>
      <c r="KV552" s="151"/>
      <c r="KW552" s="151"/>
      <c r="KX552" s="151"/>
      <c r="KY552" s="151"/>
      <c r="KZ552" s="151"/>
      <c r="LA552" s="151"/>
      <c r="LB552" s="151"/>
      <c r="LC552" s="151"/>
      <c r="LD552" s="151"/>
      <c r="LE552" s="151"/>
      <c r="LF552" s="151"/>
      <c r="LG552" s="151"/>
      <c r="LH552" s="151"/>
      <c r="LI552" s="151"/>
      <c r="LJ552" s="151"/>
      <c r="LK552" s="151"/>
      <c r="LL552" s="151"/>
      <c r="LM552" s="151"/>
      <c r="LN552" s="151"/>
      <c r="LO552" s="151"/>
      <c r="LP552" s="151"/>
      <c r="LQ552" s="151"/>
      <c r="LR552" s="151"/>
      <c r="LS552" s="151"/>
      <c r="LT552" s="151"/>
      <c r="LU552" s="151"/>
      <c r="LV552" s="151"/>
      <c r="LW552" s="151"/>
      <c r="LX552" s="151"/>
      <c r="LY552" s="151"/>
      <c r="LZ552" s="151"/>
      <c r="MA552" s="151"/>
      <c r="MB552" s="151"/>
      <c r="MC552" s="151"/>
      <c r="MD552" s="151"/>
      <c r="ME552" s="151"/>
      <c r="MF552" s="151"/>
      <c r="MG552" s="151"/>
      <c r="MH552" s="151"/>
      <c r="MI552" s="151"/>
      <c r="MJ552" s="151"/>
      <c r="MK552" s="151"/>
      <c r="ML552" s="151"/>
      <c r="MM552" s="151"/>
      <c r="MN552" s="151"/>
      <c r="MO552" s="151"/>
      <c r="MP552" s="151"/>
      <c r="MQ552" s="151"/>
      <c r="MR552" s="151"/>
      <c r="MS552" s="151"/>
      <c r="MT552" s="151"/>
      <c r="MU552" s="151"/>
      <c r="MV552" s="151"/>
      <c r="MW552" s="151"/>
      <c r="MX552" s="151"/>
      <c r="MY552" s="151"/>
      <c r="MZ552" s="151"/>
      <c r="NA552" s="151"/>
      <c r="NB552" s="151"/>
      <c r="NC552" s="151"/>
      <c r="ND552" s="151"/>
      <c r="NE552" s="151"/>
      <c r="NF552" s="151"/>
      <c r="NG552" s="151"/>
      <c r="NH552" s="151"/>
      <c r="NI552" s="151"/>
      <c r="NJ552" s="151"/>
      <c r="NK552" s="151"/>
      <c r="NL552" s="151"/>
      <c r="NM552" s="151"/>
      <c r="NN552" s="151"/>
      <c r="NO552" s="151"/>
      <c r="NP552" s="151"/>
      <c r="NQ552" s="151"/>
      <c r="NR552" s="151"/>
      <c r="NS552" s="151"/>
      <c r="NT552" s="151"/>
      <c r="NU552" s="151"/>
      <c r="NV552" s="151"/>
      <c r="NW552" s="151"/>
      <c r="NX552" s="151"/>
      <c r="NY552" s="151"/>
      <c r="NZ552" s="151"/>
      <c r="OA552" s="151"/>
      <c r="OB552" s="151"/>
      <c r="OC552" s="151"/>
      <c r="OD552" s="151"/>
      <c r="OE552" s="151"/>
      <c r="OF552" s="151"/>
      <c r="OG552" s="151"/>
      <c r="OH552" s="151"/>
      <c r="OI552" s="151"/>
      <c r="OJ552" s="151"/>
      <c r="OK552" s="151"/>
      <c r="OL552" s="151"/>
      <c r="OM552" s="151"/>
      <c r="ON552" s="151"/>
      <c r="OO552" s="151"/>
      <c r="OP552" s="151"/>
      <c r="OQ552" s="151"/>
      <c r="OR552" s="151"/>
      <c r="OS552" s="151"/>
      <c r="OT552" s="151"/>
      <c r="OU552" s="151"/>
      <c r="OV552" s="151"/>
      <c r="OW552" s="151"/>
      <c r="OX552" s="151"/>
      <c r="OY552" s="151"/>
      <c r="OZ552" s="151"/>
      <c r="PA552" s="151"/>
      <c r="PB552" s="151"/>
      <c r="PC552" s="151"/>
      <c r="PD552" s="151"/>
      <c r="PE552" s="151"/>
      <c r="PF552" s="151"/>
      <c r="PG552" s="151"/>
      <c r="PH552" s="151"/>
      <c r="PI552" s="151"/>
      <c r="PJ552" s="151"/>
      <c r="PK552" s="151"/>
      <c r="PL552" s="151"/>
      <c r="PM552" s="151"/>
      <c r="PN552" s="151"/>
      <c r="PO552" s="151"/>
      <c r="PP552" s="151"/>
      <c r="PQ552" s="151"/>
      <c r="PR552" s="151"/>
      <c r="PS552" s="151"/>
      <c r="PT552" s="151"/>
      <c r="PU552" s="151"/>
      <c r="PV552" s="151"/>
      <c r="PW552" s="151"/>
      <c r="PX552" s="151"/>
      <c r="PY552" s="151"/>
      <c r="PZ552" s="151"/>
      <c r="QA552" s="151"/>
    </row>
    <row r="553" spans="1:443" x14ac:dyDescent="0.25">
      <c r="B553" s="196"/>
      <c r="C553" s="196"/>
      <c r="D553" s="196"/>
      <c r="E553" s="196"/>
      <c r="F553" s="109"/>
    </row>
    <row r="554" spans="1:443" x14ac:dyDescent="0.25">
      <c r="B554" s="131"/>
      <c r="C554" s="7" t="s">
        <v>153</v>
      </c>
      <c r="D554" s="144" t="s">
        <v>163</v>
      </c>
      <c r="E554" s="6" t="str">
        <f>IF(D554="", "Yes or No selection required", IF(AND(D544&lt;&gt;"Yes", D554="Yes"), "Additional providers need to be filled in sequentially. Enter provider details in above section.", ""))</f>
        <v/>
      </c>
      <c r="F554" s="109">
        <f t="shared" ref="F554" si="75">IF(E554="", 0, 1)</f>
        <v>0</v>
      </c>
    </row>
    <row r="555" spans="1:443" x14ac:dyDescent="0.25">
      <c r="B555" s="131"/>
      <c r="C555" s="132" t="s">
        <v>154</v>
      </c>
      <c r="D555" s="56"/>
      <c r="E555" s="105" t="str">
        <f>IF(AND(D554="No", D555=""), "", IF(D555="", "Select provider from list", IF(D554="No", "Delete value or change 'Is another domestic provider' response to 'Yes'", IF(D555="PROVIDER NOT LISTED", "", IF(COUNTIF(D556:D566, D555)+COUNTIF(D175:D554, D555)&gt;0, "Duplicate provider entry detected. Delete duplicate domestic provider", "")))))</f>
        <v/>
      </c>
      <c r="F555" s="109">
        <f>IF(F554=1, 0, IF(E555="", 0, 1))</f>
        <v>0</v>
      </c>
    </row>
    <row r="556" spans="1:443" x14ac:dyDescent="0.25">
      <c r="B556" s="131"/>
      <c r="C556" s="132" t="s">
        <v>156</v>
      </c>
      <c r="D556" s="59"/>
      <c r="E556" s="105" t="str">
        <f>IF(AND(D554="No", D556=""), "",
    IF(D556="",
        IF(D555="PROVIDER NOT LISTED", "Manually enter provider name",
            IF(D555="", "Select provider from list", "")),
        IF(D554="No", "Delete value or change 'Is another domestic provider' response to 'Yes'",
            IF(AND(D555&lt;&gt;"PROVIDER NOT LISTED", D556&lt;&gt;""), "Delete value or choose PROVIDER NOT LISTED above",
                IF(D556="PROVIDER NOT LISTED", "",
                    IF(COUNTIF(D175:D566, D556)-1&gt;0, "Duplicate provider entry detected. Delete duplicate domestic provider", ""))))))</f>
        <v/>
      </c>
      <c r="F556" s="109">
        <f>IF(F554=1, 0, IF(E556="", 0, 1))</f>
        <v>0</v>
      </c>
    </row>
    <row r="557" spans="1:443" x14ac:dyDescent="0.25">
      <c r="B557" s="131"/>
      <c r="C557" s="132" t="s">
        <v>144</v>
      </c>
      <c r="D557" s="56"/>
      <c r="E557" s="105" t="str">
        <f>IF(D554="No",IF(D557&lt;&gt;"","Delete value or change 'Is another domestic provider' response to 'Yes'",""),IF(D557="","No value entered",IF(NOT(ISNUMBER(D557)),"Value must be a number",IF(D557&lt;0,"Value cannot be negative",IF(D557&lt;&gt;ROUND(D557,0),"Value must be rounded to the whole dollar","")))))</f>
        <v/>
      </c>
      <c r="F557" s="109">
        <f>IF(F554=1, 0, IF(E557="", 0, 1))</f>
        <v>0</v>
      </c>
    </row>
    <row r="558" spans="1:443" x14ac:dyDescent="0.25">
      <c r="B558" s="131"/>
      <c r="C558" s="133" t="s">
        <v>157</v>
      </c>
      <c r="D558" s="134"/>
      <c r="E558" s="105"/>
      <c r="F558" s="109">
        <f>IF(F554=1, 0, IF(E558="", 0, 1))</f>
        <v>0</v>
      </c>
    </row>
    <row r="559" spans="1:443" x14ac:dyDescent="0.25">
      <c r="B559" s="131"/>
      <c r="C559" s="132" t="s">
        <v>158</v>
      </c>
      <c r="D559" s="56"/>
      <c r="E559" s="105" t="str">
        <f>IF(AND(D559&lt;&gt;"",$D$140="No"),"Entity did not participate in Panel. Please delete value or contact OLSC for assistance",IF(D554="No",IF(D559&lt;&gt;"","Delete value or change 'Is another domestic provider' response to 'Yes'",""),IF(D559="",IF($D$140="Yes","No value entered",""),IF(NOT(ISNUMBER(D559)),"Value must be a number",IF(D559&lt;0,"Value cannot be negative",IF(D559&lt;&gt;ROUND(D559,0),"Value must be rounded to the whole dollar",""))))))</f>
        <v/>
      </c>
      <c r="F559" s="109">
        <f>IF(F554=1, 0, IF(E559="", 0, 1))</f>
        <v>0</v>
      </c>
    </row>
    <row r="560" spans="1:443" x14ac:dyDescent="0.25">
      <c r="B560" s="131"/>
      <c r="C560" s="132" t="s">
        <v>159</v>
      </c>
      <c r="D560" s="56"/>
      <c r="E560" s="105" t="str">
        <f>IF(AND(D560&lt;&gt;"",$D$140="No"),"Entity did not participate in Panel. Please delete value or contact OLSC for assistance",IF(D554="No",IF(D560&lt;&gt;"","Delete value or change 'Is another domestic provider' response to 'Yes'",""),IF(D560="",IF($D$140="Yes","No value entered",""),IF(NOT(ISNUMBER(D560)),"Value must be a number",IF(D560&lt;0,"Value cannot be negative",IF(D560&lt;&gt;ROUND(D560,0),"Value must be rounded to the whole dollar",""))))))</f>
        <v/>
      </c>
      <c r="F560" s="109">
        <f>IF(F554=1, 0, IF(E560="", 0, 1))</f>
        <v>0</v>
      </c>
    </row>
    <row r="561" spans="1:443" x14ac:dyDescent="0.25">
      <c r="B561" s="131"/>
      <c r="C561" s="203"/>
      <c r="D561" s="203"/>
      <c r="E561" s="203"/>
      <c r="F561" s="109">
        <f>IF(E561="", 0, 1)</f>
        <v>0</v>
      </c>
    </row>
    <row r="562" spans="1:443" s="154" customFormat="1" x14ac:dyDescent="0.3">
      <c r="A562" s="151"/>
      <c r="B562" s="152"/>
      <c r="C562" s="198" t="s">
        <v>160</v>
      </c>
      <c r="D562" s="198"/>
      <c r="E562" s="198"/>
      <c r="F562" s="153">
        <f t="shared" ref="F562" si="76">IF(E562="", 0, 1)</f>
        <v>0</v>
      </c>
      <c r="G562" s="151"/>
      <c r="H562" s="151"/>
      <c r="I562" s="151"/>
      <c r="J562" s="151"/>
      <c r="K562" s="151"/>
      <c r="L562" s="151"/>
      <c r="M562" s="151"/>
      <c r="N562" s="151"/>
      <c r="O562" s="151"/>
      <c r="P562" s="151"/>
      <c r="Q562" s="151"/>
      <c r="R562" s="151"/>
      <c r="S562" s="151"/>
      <c r="T562" s="151"/>
      <c r="U562" s="151"/>
      <c r="V562" s="151"/>
      <c r="W562" s="151"/>
      <c r="X562" s="151"/>
      <c r="Y562" s="151"/>
      <c r="Z562" s="151"/>
      <c r="AA562" s="151"/>
      <c r="AB562" s="151"/>
      <c r="AC562" s="151"/>
      <c r="AD562" s="151"/>
      <c r="AE562" s="151"/>
      <c r="AF562" s="151"/>
      <c r="AG562" s="151"/>
      <c r="AH562" s="151"/>
      <c r="AI562" s="151"/>
      <c r="AJ562" s="151"/>
      <c r="AK562" s="151"/>
      <c r="AL562" s="151"/>
      <c r="AM562" s="151"/>
      <c r="AN562" s="151"/>
      <c r="AO562" s="151"/>
      <c r="AP562" s="151"/>
      <c r="AQ562" s="151"/>
      <c r="AR562" s="151"/>
      <c r="AS562" s="151"/>
      <c r="AT562" s="151"/>
      <c r="AU562" s="151"/>
      <c r="AV562" s="151"/>
      <c r="AW562" s="151"/>
      <c r="AX562" s="151"/>
      <c r="AY562" s="151"/>
      <c r="AZ562" s="151"/>
      <c r="BA562" s="151"/>
      <c r="BB562" s="151"/>
      <c r="BC562" s="151"/>
      <c r="BD562" s="151"/>
      <c r="BE562" s="151"/>
      <c r="BF562" s="151"/>
      <c r="BG562" s="151"/>
      <c r="BH562" s="151"/>
      <c r="BI562" s="151"/>
      <c r="BJ562" s="151"/>
      <c r="BK562" s="151"/>
      <c r="BL562" s="151"/>
      <c r="BM562" s="151"/>
      <c r="BN562" s="151"/>
      <c r="BO562" s="151"/>
      <c r="BP562" s="151"/>
      <c r="BQ562" s="151"/>
      <c r="BR562" s="151"/>
      <c r="BS562" s="151"/>
      <c r="BT562" s="151"/>
      <c r="BU562" s="151"/>
      <c r="BV562" s="151"/>
      <c r="BW562" s="151"/>
      <c r="BX562" s="151"/>
      <c r="BY562" s="151"/>
      <c r="BZ562" s="151"/>
      <c r="CA562" s="151"/>
      <c r="CB562" s="151"/>
      <c r="CC562" s="151"/>
      <c r="CD562" s="151"/>
      <c r="CE562" s="151"/>
      <c r="CF562" s="151"/>
      <c r="CG562" s="151"/>
      <c r="CH562" s="151"/>
      <c r="CI562" s="151"/>
      <c r="CJ562" s="151"/>
      <c r="CK562" s="151"/>
      <c r="CL562" s="151"/>
      <c r="CM562" s="151"/>
      <c r="CN562" s="151"/>
      <c r="CO562" s="151"/>
      <c r="CP562" s="151"/>
      <c r="CQ562" s="151"/>
      <c r="CR562" s="151"/>
      <c r="CS562" s="151"/>
      <c r="CT562" s="151"/>
      <c r="CU562" s="151"/>
      <c r="CV562" s="151"/>
      <c r="CW562" s="151"/>
      <c r="CX562" s="151"/>
      <c r="CY562" s="151"/>
      <c r="CZ562" s="151"/>
      <c r="DA562" s="151"/>
      <c r="DB562" s="151"/>
      <c r="DC562" s="151"/>
      <c r="DD562" s="151"/>
      <c r="DE562" s="151"/>
      <c r="DF562" s="151"/>
      <c r="DG562" s="151"/>
      <c r="DH562" s="151"/>
      <c r="DI562" s="151"/>
      <c r="DJ562" s="151"/>
      <c r="DK562" s="151"/>
      <c r="DL562" s="151"/>
      <c r="DM562" s="151"/>
      <c r="DN562" s="151"/>
      <c r="DO562" s="151"/>
      <c r="DP562" s="151"/>
      <c r="DQ562" s="151"/>
      <c r="DR562" s="151"/>
      <c r="DS562" s="151"/>
      <c r="DT562" s="151"/>
      <c r="DU562" s="151"/>
      <c r="DV562" s="151"/>
      <c r="DW562" s="151"/>
      <c r="DX562" s="151"/>
      <c r="DY562" s="151"/>
      <c r="DZ562" s="151"/>
      <c r="EA562" s="151"/>
      <c r="EB562" s="151"/>
      <c r="EC562" s="151"/>
      <c r="ED562" s="151"/>
      <c r="EE562" s="151"/>
      <c r="EF562" s="151"/>
      <c r="EG562" s="151"/>
      <c r="EH562" s="151"/>
      <c r="EI562" s="151"/>
      <c r="EJ562" s="151"/>
      <c r="EK562" s="151"/>
      <c r="EL562" s="151"/>
      <c r="EM562" s="151"/>
      <c r="EN562" s="151"/>
      <c r="EO562" s="151"/>
      <c r="EP562" s="151"/>
      <c r="EQ562" s="151"/>
      <c r="ER562" s="151"/>
      <c r="ES562" s="151"/>
      <c r="ET562" s="151"/>
      <c r="EU562" s="151"/>
      <c r="EV562" s="151"/>
      <c r="EW562" s="151"/>
      <c r="EX562" s="151"/>
      <c r="EY562" s="151"/>
      <c r="EZ562" s="151"/>
      <c r="FA562" s="151"/>
      <c r="FB562" s="151"/>
      <c r="FC562" s="151"/>
      <c r="FD562" s="151"/>
      <c r="FE562" s="151"/>
      <c r="FF562" s="151"/>
      <c r="FG562" s="151"/>
      <c r="FH562" s="151"/>
      <c r="FI562" s="151"/>
      <c r="FJ562" s="151"/>
      <c r="FK562" s="151"/>
      <c r="FL562" s="151"/>
      <c r="FM562" s="151"/>
      <c r="FN562" s="151"/>
      <c r="FO562" s="151"/>
      <c r="FP562" s="151"/>
      <c r="FQ562" s="151"/>
      <c r="FR562" s="151"/>
      <c r="FS562" s="151"/>
      <c r="FT562" s="151"/>
      <c r="FU562" s="151"/>
      <c r="FV562" s="151"/>
      <c r="FW562" s="151"/>
      <c r="FX562" s="151"/>
      <c r="FY562" s="151"/>
      <c r="FZ562" s="151"/>
      <c r="GA562" s="151"/>
      <c r="GB562" s="151"/>
      <c r="GC562" s="151"/>
      <c r="GD562" s="151"/>
      <c r="GE562" s="151"/>
      <c r="GF562" s="151"/>
      <c r="GG562" s="151"/>
      <c r="GH562" s="151"/>
      <c r="GI562" s="151"/>
      <c r="GJ562" s="151"/>
      <c r="GK562" s="151"/>
      <c r="GL562" s="151"/>
      <c r="GM562" s="151"/>
      <c r="GN562" s="151"/>
      <c r="GO562" s="151"/>
      <c r="GP562" s="151"/>
      <c r="GQ562" s="151"/>
      <c r="GR562" s="151"/>
      <c r="GS562" s="151"/>
      <c r="GT562" s="151"/>
      <c r="GU562" s="151"/>
      <c r="GV562" s="151"/>
      <c r="GW562" s="151"/>
      <c r="GX562" s="151"/>
      <c r="GY562" s="151"/>
      <c r="GZ562" s="151"/>
      <c r="HA562" s="151"/>
      <c r="HB562" s="151"/>
      <c r="HC562" s="151"/>
      <c r="HD562" s="151"/>
      <c r="HE562" s="151"/>
      <c r="HF562" s="151"/>
      <c r="HG562" s="151"/>
      <c r="HH562" s="151"/>
      <c r="HI562" s="151"/>
      <c r="HJ562" s="151"/>
      <c r="HK562" s="151"/>
      <c r="HL562" s="151"/>
      <c r="HM562" s="151"/>
      <c r="HN562" s="151"/>
      <c r="HO562" s="151"/>
      <c r="HP562" s="151"/>
      <c r="HQ562" s="151"/>
      <c r="HR562" s="151"/>
      <c r="HS562" s="151"/>
      <c r="HT562" s="151"/>
      <c r="HU562" s="151"/>
      <c r="HV562" s="151"/>
      <c r="HW562" s="151"/>
      <c r="HX562" s="151"/>
      <c r="HY562" s="151"/>
      <c r="HZ562" s="151"/>
      <c r="IA562" s="151"/>
      <c r="IB562" s="151"/>
      <c r="IC562" s="151"/>
      <c r="ID562" s="151"/>
      <c r="IE562" s="151"/>
      <c r="IF562" s="151"/>
      <c r="IG562" s="151"/>
      <c r="IH562" s="151"/>
      <c r="II562" s="151"/>
      <c r="IJ562" s="151"/>
      <c r="IK562" s="151"/>
      <c r="IL562" s="151"/>
      <c r="IM562" s="151"/>
      <c r="IN562" s="151"/>
      <c r="IO562" s="151"/>
      <c r="IP562" s="151"/>
      <c r="IQ562" s="151"/>
      <c r="IR562" s="151"/>
      <c r="IS562" s="151"/>
      <c r="IT562" s="151"/>
      <c r="IU562" s="151"/>
      <c r="IV562" s="151"/>
      <c r="IW562" s="151"/>
      <c r="IX562" s="151"/>
      <c r="IY562" s="151"/>
      <c r="IZ562" s="151"/>
      <c r="JA562" s="151"/>
      <c r="JB562" s="151"/>
      <c r="JC562" s="151"/>
      <c r="JD562" s="151"/>
      <c r="JE562" s="151"/>
      <c r="JF562" s="151"/>
      <c r="JG562" s="151"/>
      <c r="JH562" s="151"/>
      <c r="JI562" s="151"/>
      <c r="JJ562" s="151"/>
      <c r="JK562" s="151"/>
      <c r="JL562" s="151"/>
      <c r="JM562" s="151"/>
      <c r="JN562" s="151"/>
      <c r="JO562" s="151"/>
      <c r="JP562" s="151"/>
      <c r="JQ562" s="151"/>
      <c r="JR562" s="151"/>
      <c r="JS562" s="151"/>
      <c r="JT562" s="151"/>
      <c r="JU562" s="151"/>
      <c r="JV562" s="151"/>
      <c r="JW562" s="151"/>
      <c r="JX562" s="151"/>
      <c r="JY562" s="151"/>
      <c r="JZ562" s="151"/>
      <c r="KA562" s="151"/>
      <c r="KB562" s="151"/>
      <c r="KC562" s="151"/>
      <c r="KD562" s="151"/>
      <c r="KE562" s="151"/>
      <c r="KF562" s="151"/>
      <c r="KG562" s="151"/>
      <c r="KH562" s="151"/>
      <c r="KI562" s="151"/>
      <c r="KJ562" s="151"/>
      <c r="KK562" s="151"/>
      <c r="KL562" s="151"/>
      <c r="KM562" s="151"/>
      <c r="KN562" s="151"/>
      <c r="KO562" s="151"/>
      <c r="KP562" s="151"/>
      <c r="KQ562" s="151"/>
      <c r="KR562" s="151"/>
      <c r="KS562" s="151"/>
      <c r="KT562" s="151"/>
      <c r="KU562" s="151"/>
      <c r="KV562" s="151"/>
      <c r="KW562" s="151"/>
      <c r="KX562" s="151"/>
      <c r="KY562" s="151"/>
      <c r="KZ562" s="151"/>
      <c r="LA562" s="151"/>
      <c r="LB562" s="151"/>
      <c r="LC562" s="151"/>
      <c r="LD562" s="151"/>
      <c r="LE562" s="151"/>
      <c r="LF562" s="151"/>
      <c r="LG562" s="151"/>
      <c r="LH562" s="151"/>
      <c r="LI562" s="151"/>
      <c r="LJ562" s="151"/>
      <c r="LK562" s="151"/>
      <c r="LL562" s="151"/>
      <c r="LM562" s="151"/>
      <c r="LN562" s="151"/>
      <c r="LO562" s="151"/>
      <c r="LP562" s="151"/>
      <c r="LQ562" s="151"/>
      <c r="LR562" s="151"/>
      <c r="LS562" s="151"/>
      <c r="LT562" s="151"/>
      <c r="LU562" s="151"/>
      <c r="LV562" s="151"/>
      <c r="LW562" s="151"/>
      <c r="LX562" s="151"/>
      <c r="LY562" s="151"/>
      <c r="LZ562" s="151"/>
      <c r="MA562" s="151"/>
      <c r="MB562" s="151"/>
      <c r="MC562" s="151"/>
      <c r="MD562" s="151"/>
      <c r="ME562" s="151"/>
      <c r="MF562" s="151"/>
      <c r="MG562" s="151"/>
      <c r="MH562" s="151"/>
      <c r="MI562" s="151"/>
      <c r="MJ562" s="151"/>
      <c r="MK562" s="151"/>
      <c r="ML562" s="151"/>
      <c r="MM562" s="151"/>
      <c r="MN562" s="151"/>
      <c r="MO562" s="151"/>
      <c r="MP562" s="151"/>
      <c r="MQ562" s="151"/>
      <c r="MR562" s="151"/>
      <c r="MS562" s="151"/>
      <c r="MT562" s="151"/>
      <c r="MU562" s="151"/>
      <c r="MV562" s="151"/>
      <c r="MW562" s="151"/>
      <c r="MX562" s="151"/>
      <c r="MY562" s="151"/>
      <c r="MZ562" s="151"/>
      <c r="NA562" s="151"/>
      <c r="NB562" s="151"/>
      <c r="NC562" s="151"/>
      <c r="ND562" s="151"/>
      <c r="NE562" s="151"/>
      <c r="NF562" s="151"/>
      <c r="NG562" s="151"/>
      <c r="NH562" s="151"/>
      <c r="NI562" s="151"/>
      <c r="NJ562" s="151"/>
      <c r="NK562" s="151"/>
      <c r="NL562" s="151"/>
      <c r="NM562" s="151"/>
      <c r="NN562" s="151"/>
      <c r="NO562" s="151"/>
      <c r="NP562" s="151"/>
      <c r="NQ562" s="151"/>
      <c r="NR562" s="151"/>
      <c r="NS562" s="151"/>
      <c r="NT562" s="151"/>
      <c r="NU562" s="151"/>
      <c r="NV562" s="151"/>
      <c r="NW562" s="151"/>
      <c r="NX562" s="151"/>
      <c r="NY562" s="151"/>
      <c r="NZ562" s="151"/>
      <c r="OA562" s="151"/>
      <c r="OB562" s="151"/>
      <c r="OC562" s="151"/>
      <c r="OD562" s="151"/>
      <c r="OE562" s="151"/>
      <c r="OF562" s="151"/>
      <c r="OG562" s="151"/>
      <c r="OH562" s="151"/>
      <c r="OI562" s="151"/>
      <c r="OJ562" s="151"/>
      <c r="OK562" s="151"/>
      <c r="OL562" s="151"/>
      <c r="OM562" s="151"/>
      <c r="ON562" s="151"/>
      <c r="OO562" s="151"/>
      <c r="OP562" s="151"/>
      <c r="OQ562" s="151"/>
      <c r="OR562" s="151"/>
      <c r="OS562" s="151"/>
      <c r="OT562" s="151"/>
      <c r="OU562" s="151"/>
      <c r="OV562" s="151"/>
      <c r="OW562" s="151"/>
      <c r="OX562" s="151"/>
      <c r="OY562" s="151"/>
      <c r="OZ562" s="151"/>
      <c r="PA562" s="151"/>
      <c r="PB562" s="151"/>
      <c r="PC562" s="151"/>
      <c r="PD562" s="151"/>
      <c r="PE562" s="151"/>
      <c r="PF562" s="151"/>
      <c r="PG562" s="151"/>
      <c r="PH562" s="151"/>
      <c r="PI562" s="151"/>
      <c r="PJ562" s="151"/>
      <c r="PK562" s="151"/>
      <c r="PL562" s="151"/>
      <c r="PM562" s="151"/>
      <c r="PN562" s="151"/>
      <c r="PO562" s="151"/>
      <c r="PP562" s="151"/>
      <c r="PQ562" s="151"/>
      <c r="PR562" s="151"/>
      <c r="PS562" s="151"/>
      <c r="PT562" s="151"/>
      <c r="PU562" s="151"/>
      <c r="PV562" s="151"/>
      <c r="PW562" s="151"/>
      <c r="PX562" s="151"/>
      <c r="PY562" s="151"/>
      <c r="PZ562" s="151"/>
      <c r="QA562" s="151"/>
    </row>
    <row r="563" spans="1:443" x14ac:dyDescent="0.25">
      <c r="B563" s="196"/>
      <c r="C563" s="196"/>
      <c r="D563" s="196"/>
      <c r="E563" s="196"/>
      <c r="F563" s="109"/>
    </row>
    <row r="564" spans="1:443" x14ac:dyDescent="0.25">
      <c r="B564" s="131"/>
      <c r="C564" s="7" t="s">
        <v>153</v>
      </c>
      <c r="D564" s="144" t="s">
        <v>163</v>
      </c>
      <c r="E564" s="6" t="str">
        <f>IF(D564="", "Yes or No selection required", IF(AND(D554&lt;&gt;"Yes", D564="Yes"), "Additional providers need to be filled in sequentially. Enter provider details in above section.", ""))</f>
        <v/>
      </c>
      <c r="F564" s="109">
        <f t="shared" ref="F564" si="77">IF(E564="", 0, 1)</f>
        <v>0</v>
      </c>
    </row>
    <row r="565" spans="1:443" x14ac:dyDescent="0.25">
      <c r="B565" s="131"/>
      <c r="C565" s="132" t="s">
        <v>154</v>
      </c>
      <c r="D565" s="56"/>
      <c r="E565" s="105" t="str">
        <f>IF(AND(D564="No", D565=""), "", IF(D565="", "Select provider from list", IF(D564="No", "Delete value or change 'Is another domestic provider' response to 'Yes'", IF(D565="PROVIDER NOT LISTED", "", IF(COUNTIF(D566:D566, D565)+COUNTIF(D175:D564, D565)&gt;0, "Duplicate provider entry detected. Delete duplicate domestic provider", "")))))</f>
        <v/>
      </c>
      <c r="F565" s="109">
        <f>IF(F564=1, 0, IF(E565="", 0, 1))</f>
        <v>0</v>
      </c>
    </row>
    <row r="566" spans="1:443" x14ac:dyDescent="0.25">
      <c r="B566" s="131"/>
      <c r="C566" s="132" t="s">
        <v>156</v>
      </c>
      <c r="D566" s="59"/>
      <c r="E566" s="105" t="str">
        <f>IF(AND(D564="No", D566=""), "",
    IF(D566="",
        IF(D565="PROVIDER NOT LISTED", "Manually enter provider name",
            IF(D565="", "Select provider from list", "")),
        IF(D564="No", "Delete value or change 'Is another domestic provider' response to 'Yes'",
            IF(AND(D565&lt;&gt;"PROVIDER NOT LISTED", D566&lt;&gt;""), "Delete value or choose PROVIDER NOT LISTED above",
                IF(D566="PROVIDER NOT LISTED", "",
                    IF(COUNTIF(D175:D566, D566)-1&gt;0, "Duplicate provider entry detected. Delete duplicate domestic provider", ""))))))</f>
        <v/>
      </c>
      <c r="F566" s="109">
        <f>IF(F564=1, 0, IF(E566="", 0, 1))</f>
        <v>0</v>
      </c>
    </row>
    <row r="567" spans="1:443" x14ac:dyDescent="0.25">
      <c r="B567" s="131"/>
      <c r="C567" s="132" t="s">
        <v>144</v>
      </c>
      <c r="D567" s="56"/>
      <c r="E567" s="105" t="str">
        <f>IF(D564="No",IF(D567&lt;&gt;"","Delete value or change 'Is another domestic provider' response to 'Yes'",""),IF(D567="","No value entered",IF(NOT(ISNUMBER(D567)),"Value must be a number",IF(D567&lt;0,"Value cannot be negative",IF(D567&lt;&gt;ROUND(D567,0),"Value must be rounded to the whole dollar","")))))</f>
        <v/>
      </c>
      <c r="F567" s="109">
        <f>IF(F564=1, 0, IF(E567="", 0, 1))</f>
        <v>0</v>
      </c>
    </row>
    <row r="568" spans="1:443" x14ac:dyDescent="0.25">
      <c r="B568" s="131"/>
      <c r="C568" s="133" t="s">
        <v>157</v>
      </c>
      <c r="D568" s="134"/>
      <c r="E568" s="105"/>
      <c r="F568" s="109">
        <f>IF(F564=1, 0, IF(E568="", 0, 1))</f>
        <v>0</v>
      </c>
    </row>
    <row r="569" spans="1:443" x14ac:dyDescent="0.25">
      <c r="B569" s="131"/>
      <c r="C569" s="132" t="s">
        <v>158</v>
      </c>
      <c r="D569" s="56"/>
      <c r="E569" s="105" t="str">
        <f>IF(AND(D569&lt;&gt;"",$D$140="No"),"Entity did not participate in Panel. Please delete value or contact OLSC for assistance",IF(D564="No",IF(D569&lt;&gt;"","Delete value or change 'Is another domestic provider' response to 'Yes'",""),IF(D569="",IF($D$140="Yes","No value entered",""),IF(NOT(ISNUMBER(D569)),"Value must be a number",IF(D569&lt;0,"Value cannot be negative",IF(D569&lt;&gt;ROUND(D569,0),"Value must be rounded to the whole dollar",""))))))</f>
        <v/>
      </c>
      <c r="F569" s="109">
        <f>IF(F564=1, 0, IF(E569="", 0, 1))</f>
        <v>0</v>
      </c>
    </row>
    <row r="570" spans="1:443" x14ac:dyDescent="0.25">
      <c r="B570" s="131"/>
      <c r="C570" s="132" t="s">
        <v>159</v>
      </c>
      <c r="D570" s="56"/>
      <c r="E570" s="105" t="str">
        <f>IF(AND(D570&lt;&gt;"",$D$140="No"),"Entity did not participate in Panel. Please delete value or contact OLSC for assistance",IF(D564="No",IF(D570&lt;&gt;"","Delete value or change 'Is another domestic provider' response to 'Yes'",""),IF(D570="",IF($D$140="Yes","No value entered",""),IF(NOT(ISNUMBER(D570)),"Value must be a number",IF(D570&lt;0,"Value cannot be negative",IF(D570&lt;&gt;ROUND(D570,0),"Value must be rounded to the whole dollar",""))))))</f>
        <v/>
      </c>
      <c r="F570" s="109">
        <f>IF(F564=1, 0, IF(E570="", 0, 1))</f>
        <v>0</v>
      </c>
    </row>
    <row r="571" spans="1:443" x14ac:dyDescent="0.25">
      <c r="B571" s="131"/>
      <c r="C571" s="197"/>
      <c r="D571" s="197"/>
      <c r="E571" s="197"/>
      <c r="F571" s="109">
        <f>IF(E571="", 0, 1)</f>
        <v>0</v>
      </c>
    </row>
    <row r="572" spans="1:443" s="154" customFormat="1" x14ac:dyDescent="0.3">
      <c r="A572" s="151"/>
      <c r="B572" s="152"/>
      <c r="C572" s="198" t="s">
        <v>160</v>
      </c>
      <c r="D572" s="198"/>
      <c r="E572" s="198"/>
      <c r="F572" s="153">
        <f t="shared" ref="F572" si="78">IF(E572="", 0, 1)</f>
        <v>0</v>
      </c>
      <c r="G572" s="151"/>
      <c r="H572" s="151"/>
      <c r="I572" s="151"/>
      <c r="J572" s="151"/>
      <c r="K572" s="151"/>
      <c r="L572" s="151"/>
      <c r="M572" s="151"/>
      <c r="N572" s="151"/>
      <c r="O572" s="151"/>
      <c r="P572" s="151"/>
      <c r="Q572" s="151"/>
      <c r="R572" s="151"/>
      <c r="S572" s="151"/>
      <c r="T572" s="151"/>
      <c r="U572" s="151"/>
      <c r="V572" s="151"/>
      <c r="W572" s="151"/>
      <c r="X572" s="151"/>
      <c r="Y572" s="151"/>
      <c r="Z572" s="151"/>
      <c r="AA572" s="151"/>
      <c r="AB572" s="151"/>
      <c r="AC572" s="151"/>
      <c r="AD572" s="151"/>
      <c r="AE572" s="151"/>
      <c r="AF572" s="151"/>
      <c r="AG572" s="151"/>
      <c r="AH572" s="151"/>
      <c r="AI572" s="151"/>
      <c r="AJ572" s="151"/>
      <c r="AK572" s="151"/>
      <c r="AL572" s="151"/>
      <c r="AM572" s="151"/>
      <c r="AN572" s="151"/>
      <c r="AO572" s="151"/>
      <c r="AP572" s="151"/>
      <c r="AQ572" s="151"/>
      <c r="AR572" s="151"/>
      <c r="AS572" s="151"/>
      <c r="AT572" s="151"/>
      <c r="AU572" s="151"/>
      <c r="AV572" s="151"/>
      <c r="AW572" s="151"/>
      <c r="AX572" s="151"/>
      <c r="AY572" s="151"/>
      <c r="AZ572" s="151"/>
      <c r="BA572" s="151"/>
      <c r="BB572" s="151"/>
      <c r="BC572" s="151"/>
      <c r="BD572" s="151"/>
      <c r="BE572" s="151"/>
      <c r="BF572" s="151"/>
      <c r="BG572" s="151"/>
      <c r="BH572" s="151"/>
      <c r="BI572" s="151"/>
      <c r="BJ572" s="151"/>
      <c r="BK572" s="151"/>
      <c r="BL572" s="151"/>
      <c r="BM572" s="151"/>
      <c r="BN572" s="151"/>
      <c r="BO572" s="151"/>
      <c r="BP572" s="151"/>
      <c r="BQ572" s="151"/>
      <c r="BR572" s="151"/>
      <c r="BS572" s="151"/>
      <c r="BT572" s="151"/>
      <c r="BU572" s="151"/>
      <c r="BV572" s="151"/>
      <c r="BW572" s="151"/>
      <c r="BX572" s="151"/>
      <c r="BY572" s="151"/>
      <c r="BZ572" s="151"/>
      <c r="CA572" s="151"/>
      <c r="CB572" s="151"/>
      <c r="CC572" s="151"/>
      <c r="CD572" s="151"/>
      <c r="CE572" s="151"/>
      <c r="CF572" s="151"/>
      <c r="CG572" s="151"/>
      <c r="CH572" s="151"/>
      <c r="CI572" s="151"/>
      <c r="CJ572" s="151"/>
      <c r="CK572" s="151"/>
      <c r="CL572" s="151"/>
      <c r="CM572" s="151"/>
      <c r="CN572" s="151"/>
      <c r="CO572" s="151"/>
      <c r="CP572" s="151"/>
      <c r="CQ572" s="151"/>
      <c r="CR572" s="151"/>
      <c r="CS572" s="151"/>
      <c r="CT572" s="151"/>
      <c r="CU572" s="151"/>
      <c r="CV572" s="151"/>
      <c r="CW572" s="151"/>
      <c r="CX572" s="151"/>
      <c r="CY572" s="151"/>
      <c r="CZ572" s="151"/>
      <c r="DA572" s="151"/>
      <c r="DB572" s="151"/>
      <c r="DC572" s="151"/>
      <c r="DD572" s="151"/>
      <c r="DE572" s="151"/>
      <c r="DF572" s="151"/>
      <c r="DG572" s="151"/>
      <c r="DH572" s="151"/>
      <c r="DI572" s="151"/>
      <c r="DJ572" s="151"/>
      <c r="DK572" s="151"/>
      <c r="DL572" s="151"/>
      <c r="DM572" s="151"/>
      <c r="DN572" s="151"/>
      <c r="DO572" s="151"/>
      <c r="DP572" s="151"/>
      <c r="DQ572" s="151"/>
      <c r="DR572" s="151"/>
      <c r="DS572" s="151"/>
      <c r="DT572" s="151"/>
      <c r="DU572" s="151"/>
      <c r="DV572" s="151"/>
      <c r="DW572" s="151"/>
      <c r="DX572" s="151"/>
      <c r="DY572" s="151"/>
      <c r="DZ572" s="151"/>
      <c r="EA572" s="151"/>
      <c r="EB572" s="151"/>
      <c r="EC572" s="151"/>
      <c r="ED572" s="151"/>
      <c r="EE572" s="151"/>
      <c r="EF572" s="151"/>
      <c r="EG572" s="151"/>
      <c r="EH572" s="151"/>
      <c r="EI572" s="151"/>
      <c r="EJ572" s="151"/>
      <c r="EK572" s="151"/>
      <c r="EL572" s="151"/>
      <c r="EM572" s="151"/>
      <c r="EN572" s="151"/>
      <c r="EO572" s="151"/>
      <c r="EP572" s="151"/>
      <c r="EQ572" s="151"/>
      <c r="ER572" s="151"/>
      <c r="ES572" s="151"/>
      <c r="ET572" s="151"/>
      <c r="EU572" s="151"/>
      <c r="EV572" s="151"/>
      <c r="EW572" s="151"/>
      <c r="EX572" s="151"/>
      <c r="EY572" s="151"/>
      <c r="EZ572" s="151"/>
      <c r="FA572" s="151"/>
      <c r="FB572" s="151"/>
      <c r="FC572" s="151"/>
      <c r="FD572" s="151"/>
      <c r="FE572" s="151"/>
      <c r="FF572" s="151"/>
      <c r="FG572" s="151"/>
      <c r="FH572" s="151"/>
      <c r="FI572" s="151"/>
      <c r="FJ572" s="151"/>
      <c r="FK572" s="151"/>
      <c r="FL572" s="151"/>
      <c r="FM572" s="151"/>
      <c r="FN572" s="151"/>
      <c r="FO572" s="151"/>
      <c r="FP572" s="151"/>
      <c r="FQ572" s="151"/>
      <c r="FR572" s="151"/>
      <c r="FS572" s="151"/>
      <c r="FT572" s="151"/>
      <c r="FU572" s="151"/>
      <c r="FV572" s="151"/>
      <c r="FW572" s="151"/>
      <c r="FX572" s="151"/>
      <c r="FY572" s="151"/>
      <c r="FZ572" s="151"/>
      <c r="GA572" s="151"/>
      <c r="GB572" s="151"/>
      <c r="GC572" s="151"/>
      <c r="GD572" s="151"/>
      <c r="GE572" s="151"/>
      <c r="GF572" s="151"/>
      <c r="GG572" s="151"/>
      <c r="GH572" s="151"/>
      <c r="GI572" s="151"/>
      <c r="GJ572" s="151"/>
      <c r="GK572" s="151"/>
      <c r="GL572" s="151"/>
      <c r="GM572" s="151"/>
      <c r="GN572" s="151"/>
      <c r="GO572" s="151"/>
      <c r="GP572" s="151"/>
      <c r="GQ572" s="151"/>
      <c r="GR572" s="151"/>
      <c r="GS572" s="151"/>
      <c r="GT572" s="151"/>
      <c r="GU572" s="151"/>
      <c r="GV572" s="151"/>
      <c r="GW572" s="151"/>
      <c r="GX572" s="151"/>
      <c r="GY572" s="151"/>
      <c r="GZ572" s="151"/>
      <c r="HA572" s="151"/>
      <c r="HB572" s="151"/>
      <c r="HC572" s="151"/>
      <c r="HD572" s="151"/>
      <c r="HE572" s="151"/>
      <c r="HF572" s="151"/>
      <c r="HG572" s="151"/>
      <c r="HH572" s="151"/>
      <c r="HI572" s="151"/>
      <c r="HJ572" s="151"/>
      <c r="HK572" s="151"/>
      <c r="HL572" s="151"/>
      <c r="HM572" s="151"/>
      <c r="HN572" s="151"/>
      <c r="HO572" s="151"/>
      <c r="HP572" s="151"/>
      <c r="HQ572" s="151"/>
      <c r="HR572" s="151"/>
      <c r="HS572" s="151"/>
      <c r="HT572" s="151"/>
      <c r="HU572" s="151"/>
      <c r="HV572" s="151"/>
      <c r="HW572" s="151"/>
      <c r="HX572" s="151"/>
      <c r="HY572" s="151"/>
      <c r="HZ572" s="151"/>
      <c r="IA572" s="151"/>
      <c r="IB572" s="151"/>
      <c r="IC572" s="151"/>
      <c r="ID572" s="151"/>
      <c r="IE572" s="151"/>
      <c r="IF572" s="151"/>
      <c r="IG572" s="151"/>
      <c r="IH572" s="151"/>
      <c r="II572" s="151"/>
      <c r="IJ572" s="151"/>
      <c r="IK572" s="151"/>
      <c r="IL572" s="151"/>
      <c r="IM572" s="151"/>
      <c r="IN572" s="151"/>
      <c r="IO572" s="151"/>
      <c r="IP572" s="151"/>
      <c r="IQ572" s="151"/>
      <c r="IR572" s="151"/>
      <c r="IS572" s="151"/>
      <c r="IT572" s="151"/>
      <c r="IU572" s="151"/>
      <c r="IV572" s="151"/>
      <c r="IW572" s="151"/>
      <c r="IX572" s="151"/>
      <c r="IY572" s="151"/>
      <c r="IZ572" s="151"/>
      <c r="JA572" s="151"/>
      <c r="JB572" s="151"/>
      <c r="JC572" s="151"/>
      <c r="JD572" s="151"/>
      <c r="JE572" s="151"/>
      <c r="JF572" s="151"/>
      <c r="JG572" s="151"/>
      <c r="JH572" s="151"/>
      <c r="JI572" s="151"/>
      <c r="JJ572" s="151"/>
      <c r="JK572" s="151"/>
      <c r="JL572" s="151"/>
      <c r="JM572" s="151"/>
      <c r="JN572" s="151"/>
      <c r="JO572" s="151"/>
      <c r="JP572" s="151"/>
      <c r="JQ572" s="151"/>
      <c r="JR572" s="151"/>
      <c r="JS572" s="151"/>
      <c r="JT572" s="151"/>
      <c r="JU572" s="151"/>
      <c r="JV572" s="151"/>
      <c r="JW572" s="151"/>
      <c r="JX572" s="151"/>
      <c r="JY572" s="151"/>
      <c r="JZ572" s="151"/>
      <c r="KA572" s="151"/>
      <c r="KB572" s="151"/>
      <c r="KC572" s="151"/>
      <c r="KD572" s="151"/>
      <c r="KE572" s="151"/>
      <c r="KF572" s="151"/>
      <c r="KG572" s="151"/>
      <c r="KH572" s="151"/>
      <c r="KI572" s="151"/>
      <c r="KJ572" s="151"/>
      <c r="KK572" s="151"/>
      <c r="KL572" s="151"/>
      <c r="KM572" s="151"/>
      <c r="KN572" s="151"/>
      <c r="KO572" s="151"/>
      <c r="KP572" s="151"/>
      <c r="KQ572" s="151"/>
      <c r="KR572" s="151"/>
      <c r="KS572" s="151"/>
      <c r="KT572" s="151"/>
      <c r="KU572" s="151"/>
      <c r="KV572" s="151"/>
      <c r="KW572" s="151"/>
      <c r="KX572" s="151"/>
      <c r="KY572" s="151"/>
      <c r="KZ572" s="151"/>
      <c r="LA572" s="151"/>
      <c r="LB572" s="151"/>
      <c r="LC572" s="151"/>
      <c r="LD572" s="151"/>
      <c r="LE572" s="151"/>
      <c r="LF572" s="151"/>
      <c r="LG572" s="151"/>
      <c r="LH572" s="151"/>
      <c r="LI572" s="151"/>
      <c r="LJ572" s="151"/>
      <c r="LK572" s="151"/>
      <c r="LL572" s="151"/>
      <c r="LM572" s="151"/>
      <c r="LN572" s="151"/>
      <c r="LO572" s="151"/>
      <c r="LP572" s="151"/>
      <c r="LQ572" s="151"/>
      <c r="LR572" s="151"/>
      <c r="LS572" s="151"/>
      <c r="LT572" s="151"/>
      <c r="LU572" s="151"/>
      <c r="LV572" s="151"/>
      <c r="LW572" s="151"/>
      <c r="LX572" s="151"/>
      <c r="LY572" s="151"/>
      <c r="LZ572" s="151"/>
      <c r="MA572" s="151"/>
      <c r="MB572" s="151"/>
      <c r="MC572" s="151"/>
      <c r="MD572" s="151"/>
      <c r="ME572" s="151"/>
      <c r="MF572" s="151"/>
      <c r="MG572" s="151"/>
      <c r="MH572" s="151"/>
      <c r="MI572" s="151"/>
      <c r="MJ572" s="151"/>
      <c r="MK572" s="151"/>
      <c r="ML572" s="151"/>
      <c r="MM572" s="151"/>
      <c r="MN572" s="151"/>
      <c r="MO572" s="151"/>
      <c r="MP572" s="151"/>
      <c r="MQ572" s="151"/>
      <c r="MR572" s="151"/>
      <c r="MS572" s="151"/>
      <c r="MT572" s="151"/>
      <c r="MU572" s="151"/>
      <c r="MV572" s="151"/>
      <c r="MW572" s="151"/>
      <c r="MX572" s="151"/>
      <c r="MY572" s="151"/>
      <c r="MZ572" s="151"/>
      <c r="NA572" s="151"/>
      <c r="NB572" s="151"/>
      <c r="NC572" s="151"/>
      <c r="ND572" s="151"/>
      <c r="NE572" s="151"/>
      <c r="NF572" s="151"/>
      <c r="NG572" s="151"/>
      <c r="NH572" s="151"/>
      <c r="NI572" s="151"/>
      <c r="NJ572" s="151"/>
      <c r="NK572" s="151"/>
      <c r="NL572" s="151"/>
      <c r="NM572" s="151"/>
      <c r="NN572" s="151"/>
      <c r="NO572" s="151"/>
      <c r="NP572" s="151"/>
      <c r="NQ572" s="151"/>
      <c r="NR572" s="151"/>
      <c r="NS572" s="151"/>
      <c r="NT572" s="151"/>
      <c r="NU572" s="151"/>
      <c r="NV572" s="151"/>
      <c r="NW572" s="151"/>
      <c r="NX572" s="151"/>
      <c r="NY572" s="151"/>
      <c r="NZ572" s="151"/>
      <c r="OA572" s="151"/>
      <c r="OB572" s="151"/>
      <c r="OC572" s="151"/>
      <c r="OD572" s="151"/>
      <c r="OE572" s="151"/>
      <c r="OF572" s="151"/>
      <c r="OG572" s="151"/>
      <c r="OH572" s="151"/>
      <c r="OI572" s="151"/>
      <c r="OJ572" s="151"/>
      <c r="OK572" s="151"/>
      <c r="OL572" s="151"/>
      <c r="OM572" s="151"/>
      <c r="ON572" s="151"/>
      <c r="OO572" s="151"/>
      <c r="OP572" s="151"/>
      <c r="OQ572" s="151"/>
      <c r="OR572" s="151"/>
      <c r="OS572" s="151"/>
      <c r="OT572" s="151"/>
      <c r="OU572" s="151"/>
      <c r="OV572" s="151"/>
      <c r="OW572" s="151"/>
      <c r="OX572" s="151"/>
      <c r="OY572" s="151"/>
      <c r="OZ572" s="151"/>
      <c r="PA572" s="151"/>
      <c r="PB572" s="151"/>
      <c r="PC572" s="151"/>
      <c r="PD572" s="151"/>
      <c r="PE572" s="151"/>
      <c r="PF572" s="151"/>
      <c r="PG572" s="151"/>
      <c r="PH572" s="151"/>
      <c r="PI572" s="151"/>
      <c r="PJ572" s="151"/>
      <c r="PK572" s="151"/>
      <c r="PL572" s="151"/>
      <c r="PM572" s="151"/>
      <c r="PN572" s="151"/>
      <c r="PO572" s="151"/>
      <c r="PP572" s="151"/>
      <c r="PQ572" s="151"/>
      <c r="PR572" s="151"/>
      <c r="PS572" s="151"/>
      <c r="PT572" s="151"/>
      <c r="PU572" s="151"/>
      <c r="PV572" s="151"/>
      <c r="PW572" s="151"/>
      <c r="PX572" s="151"/>
      <c r="PY572" s="151"/>
      <c r="PZ572" s="151"/>
      <c r="QA572" s="151"/>
    </row>
    <row r="573" spans="1:443" x14ac:dyDescent="0.25">
      <c r="B573" s="199"/>
      <c r="C573" s="199"/>
      <c r="D573" s="199"/>
      <c r="E573" s="199"/>
      <c r="F573" s="109"/>
    </row>
    <row r="574" spans="1:443" x14ac:dyDescent="0.25">
      <c r="B574" s="161" t="s">
        <v>28</v>
      </c>
      <c r="C574" s="200" t="s">
        <v>164</v>
      </c>
      <c r="D574" s="201"/>
      <c r="E574" s="202"/>
      <c r="F574" s="109"/>
    </row>
    <row r="575" spans="1:443" ht="150" x14ac:dyDescent="0.25">
      <c r="B575" s="161" t="s">
        <v>3</v>
      </c>
      <c r="C575" s="108" t="s">
        <v>165</v>
      </c>
      <c r="D575" s="160"/>
      <c r="E575" s="159"/>
      <c r="F575" s="109"/>
    </row>
    <row r="576" spans="1:443" ht="18.600000000000001" customHeight="1" x14ac:dyDescent="0.25">
      <c r="B576" s="214"/>
      <c r="C576" s="230" t="s">
        <v>166</v>
      </c>
      <c r="D576" s="230"/>
      <c r="E576" s="135">
        <f>IFERROR(SUM(F:F), "No entity chosen, return to beginning of form")</f>
        <v>0</v>
      </c>
    </row>
    <row r="577" spans="2:5" ht="18.600000000000001" customHeight="1" x14ac:dyDescent="0.25">
      <c r="B577" s="216"/>
      <c r="C577" s="60" t="s">
        <v>167</v>
      </c>
      <c r="D577" s="104" t="s">
        <v>168</v>
      </c>
      <c r="E577" s="6" t="str">
        <f>IF(AND(E576&lt;&gt;"", E576&lt;&gt;0, D577="I confirm"), "Errors identified, please review Entry Form", IF(ISBLANK(D577), "Requires confirmation", IF(D577="I do not confirm", "Please revise entries or contact OLSC for assistance", IF(D577="I confirm", "Entry Form Complete - Proceed to Summary sheet", ""))))</f>
        <v>Entry Form Complete - Proceed to Summary sheet</v>
      </c>
    </row>
  </sheetData>
  <sheetProtection algorithmName="SHA-256" hashValue="BIrVmHzsVg9XuoJZyJtEOFS/vilGD5gc8IY5dFmlYms=" saltValue="wbej9/uYpZ+Pja2qY17UGg==" spinCount="100000" sheet="1" selectLockedCells="1"/>
  <mergeCells count="195">
    <mergeCell ref="B576:B577"/>
    <mergeCell ref="B183:E183"/>
    <mergeCell ref="C576:D576"/>
    <mergeCell ref="B3:E3"/>
    <mergeCell ref="B8:B12"/>
    <mergeCell ref="D5:D6"/>
    <mergeCell ref="E5:E6"/>
    <mergeCell ref="B122:E122"/>
    <mergeCell ref="C123:E123"/>
    <mergeCell ref="C132:E132"/>
    <mergeCell ref="B135:E135"/>
    <mergeCell ref="B137:E137"/>
    <mergeCell ref="C138:E138"/>
    <mergeCell ref="C139:E139"/>
    <mergeCell ref="B100:E100"/>
    <mergeCell ref="D30:D31"/>
    <mergeCell ref="D73:D75"/>
    <mergeCell ref="E73:E75"/>
    <mergeCell ref="E30:E31"/>
    <mergeCell ref="B51:E51"/>
    <mergeCell ref="B43:E43"/>
    <mergeCell ref="C158:E158"/>
    <mergeCell ref="B139:B148"/>
    <mergeCell ref="B165:E165"/>
    <mergeCell ref="B2:F2"/>
    <mergeCell ref="B1:F1"/>
    <mergeCell ref="B34:E34"/>
    <mergeCell ref="B89:E89"/>
    <mergeCell ref="B47:B50"/>
    <mergeCell ref="D14:D26"/>
    <mergeCell ref="E14:E26"/>
    <mergeCell ref="B80:B88"/>
    <mergeCell ref="B111:E111"/>
    <mergeCell ref="B102:B110"/>
    <mergeCell ref="C11:E11"/>
    <mergeCell ref="C101:E101"/>
    <mergeCell ref="C35:E35"/>
    <mergeCell ref="C72:E72"/>
    <mergeCell ref="B37:E37"/>
    <mergeCell ref="B76:E76"/>
    <mergeCell ref="B78:E78"/>
    <mergeCell ref="C79:E79"/>
    <mergeCell ref="C13:E13"/>
    <mergeCell ref="B27:E27"/>
    <mergeCell ref="C29:E29"/>
    <mergeCell ref="B32:E32"/>
    <mergeCell ref="C38:E38"/>
    <mergeCell ref="C46:E46"/>
    <mergeCell ref="B159:B164"/>
    <mergeCell ref="C141:E141"/>
    <mergeCell ref="C150:E150"/>
    <mergeCell ref="C146:E146"/>
    <mergeCell ref="C142:E142"/>
    <mergeCell ref="B157:E157"/>
    <mergeCell ref="B155:E155"/>
    <mergeCell ref="B90:B99"/>
    <mergeCell ref="B112:B121"/>
    <mergeCell ref="C201:E201"/>
    <mergeCell ref="C202:E202"/>
    <mergeCell ref="B203:E203"/>
    <mergeCell ref="C211:E211"/>
    <mergeCell ref="C212:E212"/>
    <mergeCell ref="B193:E193"/>
    <mergeCell ref="C191:E191"/>
    <mergeCell ref="C192:E192"/>
    <mergeCell ref="D124:D125"/>
    <mergeCell ref="D133:D134"/>
    <mergeCell ref="D151:D154"/>
    <mergeCell ref="E151:E154"/>
    <mergeCell ref="E133:E134"/>
    <mergeCell ref="E124:E125"/>
    <mergeCell ref="B126:E126"/>
    <mergeCell ref="B128:E128"/>
    <mergeCell ref="C129:E129"/>
    <mergeCell ref="B131:E131"/>
    <mergeCell ref="B167:B169"/>
    <mergeCell ref="C166:E166"/>
    <mergeCell ref="C170:E170"/>
    <mergeCell ref="C173:E173"/>
    <mergeCell ref="C182:E182"/>
    <mergeCell ref="C181:E181"/>
    <mergeCell ref="C232:E232"/>
    <mergeCell ref="B233:E233"/>
    <mergeCell ref="C241:E241"/>
    <mergeCell ref="C242:E242"/>
    <mergeCell ref="B243:E243"/>
    <mergeCell ref="B213:E213"/>
    <mergeCell ref="C221:E221"/>
    <mergeCell ref="C222:E222"/>
    <mergeCell ref="B223:E223"/>
    <mergeCell ref="C231:E231"/>
    <mergeCell ref="B263:E263"/>
    <mergeCell ref="C271:E271"/>
    <mergeCell ref="C272:E272"/>
    <mergeCell ref="B273:E273"/>
    <mergeCell ref="C281:E281"/>
    <mergeCell ref="C251:E251"/>
    <mergeCell ref="C252:E252"/>
    <mergeCell ref="B253:E253"/>
    <mergeCell ref="C261:E261"/>
    <mergeCell ref="C262:E262"/>
    <mergeCell ref="C301:E301"/>
    <mergeCell ref="C302:E302"/>
    <mergeCell ref="B303:E303"/>
    <mergeCell ref="C311:E311"/>
    <mergeCell ref="C312:E312"/>
    <mergeCell ref="C282:E282"/>
    <mergeCell ref="B283:E283"/>
    <mergeCell ref="C291:E291"/>
    <mergeCell ref="C292:E292"/>
    <mergeCell ref="B293:E293"/>
    <mergeCell ref="C332:E332"/>
    <mergeCell ref="B333:E333"/>
    <mergeCell ref="C341:E341"/>
    <mergeCell ref="C342:E342"/>
    <mergeCell ref="B343:E343"/>
    <mergeCell ref="B313:E313"/>
    <mergeCell ref="C321:E321"/>
    <mergeCell ref="C322:E322"/>
    <mergeCell ref="B323:E323"/>
    <mergeCell ref="C331:E331"/>
    <mergeCell ref="B363:E363"/>
    <mergeCell ref="C371:E371"/>
    <mergeCell ref="C372:E372"/>
    <mergeCell ref="B373:E373"/>
    <mergeCell ref="C381:E381"/>
    <mergeCell ref="C351:E351"/>
    <mergeCell ref="C352:E352"/>
    <mergeCell ref="B353:E353"/>
    <mergeCell ref="C361:E361"/>
    <mergeCell ref="C362:E362"/>
    <mergeCell ref="C401:E401"/>
    <mergeCell ref="C402:E402"/>
    <mergeCell ref="B403:E403"/>
    <mergeCell ref="C411:E411"/>
    <mergeCell ref="C412:E412"/>
    <mergeCell ref="C382:E382"/>
    <mergeCell ref="B383:E383"/>
    <mergeCell ref="C391:E391"/>
    <mergeCell ref="C392:E392"/>
    <mergeCell ref="B393:E393"/>
    <mergeCell ref="C432:E432"/>
    <mergeCell ref="B433:E433"/>
    <mergeCell ref="C441:E441"/>
    <mergeCell ref="C442:E442"/>
    <mergeCell ref="B443:E443"/>
    <mergeCell ref="B413:E413"/>
    <mergeCell ref="C421:E421"/>
    <mergeCell ref="C422:E422"/>
    <mergeCell ref="B423:E423"/>
    <mergeCell ref="C431:E431"/>
    <mergeCell ref="B463:E463"/>
    <mergeCell ref="C471:E471"/>
    <mergeCell ref="C472:E472"/>
    <mergeCell ref="B473:E473"/>
    <mergeCell ref="C481:E481"/>
    <mergeCell ref="C451:E451"/>
    <mergeCell ref="C452:E452"/>
    <mergeCell ref="B453:E453"/>
    <mergeCell ref="C461:E461"/>
    <mergeCell ref="C462:E462"/>
    <mergeCell ref="C501:E501"/>
    <mergeCell ref="C502:E502"/>
    <mergeCell ref="B503:E503"/>
    <mergeCell ref="C511:E511"/>
    <mergeCell ref="C512:E512"/>
    <mergeCell ref="C482:E482"/>
    <mergeCell ref="B483:E483"/>
    <mergeCell ref="C491:E491"/>
    <mergeCell ref="C492:E492"/>
    <mergeCell ref="B493:E493"/>
    <mergeCell ref="D39:D42"/>
    <mergeCell ref="E39:E42"/>
    <mergeCell ref="C52:E52"/>
    <mergeCell ref="B53:B70"/>
    <mergeCell ref="B563:E563"/>
    <mergeCell ref="C571:E571"/>
    <mergeCell ref="C572:E572"/>
    <mergeCell ref="B573:E573"/>
    <mergeCell ref="C574:E574"/>
    <mergeCell ref="C551:E551"/>
    <mergeCell ref="C552:E552"/>
    <mergeCell ref="B553:E553"/>
    <mergeCell ref="C561:E561"/>
    <mergeCell ref="C562:E562"/>
    <mergeCell ref="C532:E532"/>
    <mergeCell ref="B533:E533"/>
    <mergeCell ref="C541:E541"/>
    <mergeCell ref="C542:E542"/>
    <mergeCell ref="B543:E543"/>
    <mergeCell ref="B513:E513"/>
    <mergeCell ref="C521:E521"/>
    <mergeCell ref="C522:E522"/>
    <mergeCell ref="B523:E523"/>
    <mergeCell ref="C531:E531"/>
  </mergeCells>
  <conditionalFormatting sqref="B72:C72">
    <cfRule type="expression" dxfId="1152" priority="14041">
      <formula>#REF!&lt;&gt;"Proceed below"</formula>
    </cfRule>
  </conditionalFormatting>
  <conditionalFormatting sqref="B79:C79">
    <cfRule type="expression" dxfId="1151" priority="14040">
      <formula>#REF!&lt;&gt;"Proceed below"</formula>
    </cfRule>
  </conditionalFormatting>
  <conditionalFormatting sqref="B101:C101">
    <cfRule type="expression" dxfId="1150" priority="14039">
      <formula>#REF!&lt;&gt;"Proceed below"</formula>
    </cfRule>
  </conditionalFormatting>
  <conditionalFormatting sqref="B123:C123">
    <cfRule type="expression" dxfId="1149" priority="14038">
      <formula>#REF!&lt;&gt;"Proceed below"</formula>
    </cfRule>
  </conditionalFormatting>
  <conditionalFormatting sqref="B129:C129">
    <cfRule type="expression" dxfId="1148" priority="14037">
      <formula>#REF!&lt;&gt;"Proceed below"</formula>
    </cfRule>
  </conditionalFormatting>
  <conditionalFormatting sqref="B132:C132">
    <cfRule type="expression" dxfId="1147" priority="14036">
      <formula>#REF!&lt;&gt;"Proceed below"</formula>
    </cfRule>
  </conditionalFormatting>
  <conditionalFormatting sqref="B138:C138">
    <cfRule type="expression" dxfId="1146" priority="14035">
      <formula>#REF!&lt;&gt;"Proceed below"</formula>
    </cfRule>
  </conditionalFormatting>
  <conditionalFormatting sqref="B150:C150">
    <cfRule type="expression" dxfId="1145" priority="14034">
      <formula>#REF!&lt;&gt;"Proceed below"</formula>
    </cfRule>
  </conditionalFormatting>
  <conditionalFormatting sqref="B158:C158">
    <cfRule type="expression" dxfId="1144" priority="14032">
      <formula>#REF!&lt;&gt;"Proceed below"</formula>
    </cfRule>
  </conditionalFormatting>
  <conditionalFormatting sqref="B166:C166">
    <cfRule type="expression" dxfId="1143" priority="14031">
      <formula>#REF!&lt;&gt;"Proceed below"</formula>
    </cfRule>
  </conditionalFormatting>
  <conditionalFormatting sqref="B170:C170">
    <cfRule type="expression" dxfId="1142" priority="14030">
      <formula>#REF!&lt;&gt;"Proceed below"</formula>
    </cfRule>
  </conditionalFormatting>
  <conditionalFormatting sqref="B73:E73 B74:C75 B76 B77:C77 B78 B127:C127 B128 B136:C136 B137 B152:C154">
    <cfRule type="expression" dxfId="1141" priority="14059">
      <formula>#REF!&lt;&gt;"Proceed below"</formula>
    </cfRule>
  </conditionalFormatting>
  <conditionalFormatting sqref="B112:E112">
    <cfRule type="expression" dxfId="1140" priority="11984">
      <formula>#REF!&lt;&gt;"Proceed below"</formula>
    </cfRule>
  </conditionalFormatting>
  <conditionalFormatting sqref="B151:E151">
    <cfRule type="expression" dxfId="1139" priority="14049">
      <formula>#REF!&lt;&gt;"Proceed below"</formula>
    </cfRule>
  </conditionalFormatting>
  <conditionalFormatting sqref="C185:C187">
    <cfRule type="expression" dxfId="1138" priority="14060" stopIfTrue="1">
      <formula>$D$184="No"</formula>
    </cfRule>
  </conditionalFormatting>
  <conditionalFormatting sqref="C189:C190">
    <cfRule type="expression" dxfId="1137" priority="364" stopIfTrue="1">
      <formula>$D$184="No"</formula>
    </cfRule>
  </conditionalFormatting>
  <conditionalFormatting sqref="C195:C197">
    <cfRule type="expression" dxfId="1136" priority="14100" stopIfTrue="1">
      <formula>$D$194="No"</formula>
    </cfRule>
  </conditionalFormatting>
  <conditionalFormatting sqref="C199:C200">
    <cfRule type="expression" dxfId="1135" priority="356" stopIfTrue="1">
      <formula>$D$194="No"</formula>
    </cfRule>
  </conditionalFormatting>
  <conditionalFormatting sqref="C205:C207">
    <cfRule type="expression" dxfId="1134" priority="14157" stopIfTrue="1">
      <formula>$D$204="No"</formula>
    </cfRule>
  </conditionalFormatting>
  <conditionalFormatting sqref="C209:C210">
    <cfRule type="expression" dxfId="1133" priority="204" stopIfTrue="1">
      <formula>$D$204="No"</formula>
    </cfRule>
  </conditionalFormatting>
  <conditionalFormatting sqref="C215:C217">
    <cfRule type="expression" dxfId="1132" priority="14214" stopIfTrue="1">
      <formula>$D$214="No"</formula>
    </cfRule>
  </conditionalFormatting>
  <conditionalFormatting sqref="C219:C220">
    <cfRule type="expression" dxfId="1131" priority="146" stopIfTrue="1">
      <formula>$D$214="No"</formula>
    </cfRule>
  </conditionalFormatting>
  <conditionalFormatting sqref="C225:C227">
    <cfRule type="expression" dxfId="1130" priority="14271" stopIfTrue="1">
      <formula>$D$224="No"</formula>
    </cfRule>
  </conditionalFormatting>
  <conditionalFormatting sqref="C229:C230">
    <cfRule type="expression" dxfId="1129" priority="142" stopIfTrue="1">
      <formula>$D$224="No"</formula>
    </cfRule>
  </conditionalFormatting>
  <conditionalFormatting sqref="C235:C237">
    <cfRule type="expression" dxfId="1128" priority="14328" stopIfTrue="1">
      <formula>$D$234="No"</formula>
    </cfRule>
  </conditionalFormatting>
  <conditionalFormatting sqref="C239:C240">
    <cfRule type="expression" dxfId="1127" priority="138" stopIfTrue="1">
      <formula>$D$234="No"</formula>
    </cfRule>
  </conditionalFormatting>
  <conditionalFormatting sqref="C245:C247">
    <cfRule type="expression" dxfId="1126" priority="14385" stopIfTrue="1">
      <formula>$D$244="No"</formula>
    </cfRule>
  </conditionalFormatting>
  <conditionalFormatting sqref="C249:C250">
    <cfRule type="expression" dxfId="1125" priority="134" stopIfTrue="1">
      <formula>$D$244="No"</formula>
    </cfRule>
  </conditionalFormatting>
  <conditionalFormatting sqref="C255:C257">
    <cfRule type="expression" dxfId="1124" priority="14442" stopIfTrue="1">
      <formula>$D$254="No"</formula>
    </cfRule>
  </conditionalFormatting>
  <conditionalFormatting sqref="C259:C260">
    <cfRule type="expression" dxfId="1123" priority="130" stopIfTrue="1">
      <formula>$D$254="No"</formula>
    </cfRule>
  </conditionalFormatting>
  <conditionalFormatting sqref="C265:C267">
    <cfRule type="expression" dxfId="1122" priority="14499" stopIfTrue="1">
      <formula>$D$264="No"</formula>
    </cfRule>
  </conditionalFormatting>
  <conditionalFormatting sqref="C269:C270">
    <cfRule type="expression" dxfId="1121" priority="126" stopIfTrue="1">
      <formula>$D$264="No"</formula>
    </cfRule>
  </conditionalFormatting>
  <conditionalFormatting sqref="C275:C277">
    <cfRule type="expression" dxfId="1120" priority="14556" stopIfTrue="1">
      <formula>$D$274="No"</formula>
    </cfRule>
  </conditionalFormatting>
  <conditionalFormatting sqref="C279:C280">
    <cfRule type="expression" dxfId="1119" priority="122" stopIfTrue="1">
      <formula>$D$274="No"</formula>
    </cfRule>
  </conditionalFormatting>
  <conditionalFormatting sqref="C285:C287">
    <cfRule type="expression" dxfId="1118" priority="14613" stopIfTrue="1">
      <formula>$D$284="No"</formula>
    </cfRule>
  </conditionalFormatting>
  <conditionalFormatting sqref="C289:C290">
    <cfRule type="expression" dxfId="1117" priority="118" stopIfTrue="1">
      <formula>$D$284="No"</formula>
    </cfRule>
  </conditionalFormatting>
  <conditionalFormatting sqref="C295:C297">
    <cfRule type="expression" dxfId="1116" priority="14670" stopIfTrue="1">
      <formula>$D$294="No"</formula>
    </cfRule>
  </conditionalFormatting>
  <conditionalFormatting sqref="C299:C300">
    <cfRule type="expression" dxfId="1115" priority="114" stopIfTrue="1">
      <formula>$D$294="No"</formula>
    </cfRule>
  </conditionalFormatting>
  <conditionalFormatting sqref="C305:C307">
    <cfRule type="expression" dxfId="1114" priority="14727" stopIfTrue="1">
      <formula>$D$304="No"</formula>
    </cfRule>
  </conditionalFormatting>
  <conditionalFormatting sqref="C309:C310">
    <cfRule type="expression" dxfId="1113" priority="110" stopIfTrue="1">
      <formula>$D$304="No"</formula>
    </cfRule>
  </conditionalFormatting>
  <conditionalFormatting sqref="C315:C317">
    <cfRule type="expression" dxfId="1112" priority="14784" stopIfTrue="1">
      <formula>$D$314="No"</formula>
    </cfRule>
  </conditionalFormatting>
  <conditionalFormatting sqref="C319:C320">
    <cfRule type="expression" dxfId="1111" priority="106" stopIfTrue="1">
      <formula>$D$314="No"</formula>
    </cfRule>
  </conditionalFormatting>
  <conditionalFormatting sqref="C325:C327">
    <cfRule type="expression" dxfId="1110" priority="14841" stopIfTrue="1">
      <formula>$D$324="No"</formula>
    </cfRule>
  </conditionalFormatting>
  <conditionalFormatting sqref="C329:C330">
    <cfRule type="expression" dxfId="1109" priority="102" stopIfTrue="1">
      <formula>$D$324="No"</formula>
    </cfRule>
  </conditionalFormatting>
  <conditionalFormatting sqref="C335:C337">
    <cfRule type="expression" dxfId="1108" priority="14898" stopIfTrue="1">
      <formula>$D$334="No"</formula>
    </cfRule>
  </conditionalFormatting>
  <conditionalFormatting sqref="C339:C340">
    <cfRule type="expression" dxfId="1107" priority="98" stopIfTrue="1">
      <formula>$D$334="No"</formula>
    </cfRule>
  </conditionalFormatting>
  <conditionalFormatting sqref="C345:C347">
    <cfRule type="expression" dxfId="1106" priority="14955" stopIfTrue="1">
      <formula>$D$344="No"</formula>
    </cfRule>
  </conditionalFormatting>
  <conditionalFormatting sqref="C349:C350">
    <cfRule type="expression" dxfId="1105" priority="94" stopIfTrue="1">
      <formula>$D$344="No"</formula>
    </cfRule>
  </conditionalFormatting>
  <conditionalFormatting sqref="C355:C357">
    <cfRule type="expression" dxfId="1104" priority="15012" stopIfTrue="1">
      <formula>$D$354="No"</formula>
    </cfRule>
  </conditionalFormatting>
  <conditionalFormatting sqref="C359:C360">
    <cfRule type="expression" dxfId="1103" priority="90" stopIfTrue="1">
      <formula>$D$354="No"</formula>
    </cfRule>
  </conditionalFormatting>
  <conditionalFormatting sqref="C365:C367">
    <cfRule type="expression" dxfId="1102" priority="15069" stopIfTrue="1">
      <formula>$D$364="No"</formula>
    </cfRule>
  </conditionalFormatting>
  <conditionalFormatting sqref="C369:C370">
    <cfRule type="expression" dxfId="1101" priority="86" stopIfTrue="1">
      <formula>$D$364="No"</formula>
    </cfRule>
  </conditionalFormatting>
  <conditionalFormatting sqref="C375:C377">
    <cfRule type="expression" dxfId="1100" priority="15126" stopIfTrue="1">
      <formula>$D$374="No"</formula>
    </cfRule>
  </conditionalFormatting>
  <conditionalFormatting sqref="C379:C380">
    <cfRule type="expression" dxfId="1099" priority="82" stopIfTrue="1">
      <formula>$D$374="No"</formula>
    </cfRule>
  </conditionalFormatting>
  <conditionalFormatting sqref="C385:C387">
    <cfRule type="expression" dxfId="1098" priority="15183" stopIfTrue="1">
      <formula>$D$384="No"</formula>
    </cfRule>
  </conditionalFormatting>
  <conditionalFormatting sqref="C389:C390">
    <cfRule type="expression" dxfId="1097" priority="78" stopIfTrue="1">
      <formula>$D$384="No"</formula>
    </cfRule>
  </conditionalFormatting>
  <conditionalFormatting sqref="C395:C397">
    <cfRule type="expression" dxfId="1096" priority="15240" stopIfTrue="1">
      <formula>$D$394="No"</formula>
    </cfRule>
  </conditionalFormatting>
  <conditionalFormatting sqref="C399:C400">
    <cfRule type="expression" dxfId="1095" priority="74" stopIfTrue="1">
      <formula>$D$394="No"</formula>
    </cfRule>
  </conditionalFormatting>
  <conditionalFormatting sqref="C405:C407">
    <cfRule type="expression" dxfId="1094" priority="15297" stopIfTrue="1">
      <formula>$D$404="No"</formula>
    </cfRule>
  </conditionalFormatting>
  <conditionalFormatting sqref="C409:C410">
    <cfRule type="expression" dxfId="1093" priority="70" stopIfTrue="1">
      <formula>$D$404="No"</formula>
    </cfRule>
  </conditionalFormatting>
  <conditionalFormatting sqref="C415:C417">
    <cfRule type="expression" dxfId="1092" priority="15354" stopIfTrue="1">
      <formula>$D$414="No"</formula>
    </cfRule>
  </conditionalFormatting>
  <conditionalFormatting sqref="C419:C420">
    <cfRule type="expression" dxfId="1091" priority="66" stopIfTrue="1">
      <formula>$D$414="No"</formula>
    </cfRule>
  </conditionalFormatting>
  <conditionalFormatting sqref="C425:C427">
    <cfRule type="expression" dxfId="1090" priority="15411" stopIfTrue="1">
      <formula>$D$424="No"</formula>
    </cfRule>
  </conditionalFormatting>
  <conditionalFormatting sqref="C429:C430">
    <cfRule type="expression" dxfId="1089" priority="62" stopIfTrue="1">
      <formula>$D$424="No"</formula>
    </cfRule>
  </conditionalFormatting>
  <conditionalFormatting sqref="C435:C437">
    <cfRule type="expression" dxfId="1088" priority="15468" stopIfTrue="1">
      <formula>$D$434="No"</formula>
    </cfRule>
  </conditionalFormatting>
  <conditionalFormatting sqref="C439:C440">
    <cfRule type="expression" dxfId="1087" priority="58" stopIfTrue="1">
      <formula>$D$434="No"</formula>
    </cfRule>
  </conditionalFormatting>
  <conditionalFormatting sqref="C445:C447">
    <cfRule type="expression" dxfId="1086" priority="15525" stopIfTrue="1">
      <formula>$D$444="No"</formula>
    </cfRule>
  </conditionalFormatting>
  <conditionalFormatting sqref="C449:C450">
    <cfRule type="expression" dxfId="1085" priority="54" stopIfTrue="1">
      <formula>$D$444="No"</formula>
    </cfRule>
  </conditionalFormatting>
  <conditionalFormatting sqref="C455:C457">
    <cfRule type="expression" dxfId="1084" priority="15582" stopIfTrue="1">
      <formula>$D$454="No"</formula>
    </cfRule>
  </conditionalFormatting>
  <conditionalFormatting sqref="C459:C460">
    <cfRule type="expression" dxfId="1083" priority="50" stopIfTrue="1">
      <formula>$D$454="No"</formula>
    </cfRule>
  </conditionalFormatting>
  <conditionalFormatting sqref="C465:C467">
    <cfRule type="expression" dxfId="1082" priority="15639" stopIfTrue="1">
      <formula>$D$464="No"</formula>
    </cfRule>
  </conditionalFormatting>
  <conditionalFormatting sqref="C469:C470">
    <cfRule type="expression" dxfId="1081" priority="46" stopIfTrue="1">
      <formula>$D$464="No"</formula>
    </cfRule>
  </conditionalFormatting>
  <conditionalFormatting sqref="C475:C477">
    <cfRule type="expression" dxfId="1080" priority="15696" stopIfTrue="1">
      <formula>$D$474="No"</formula>
    </cfRule>
  </conditionalFormatting>
  <conditionalFormatting sqref="C479:C480">
    <cfRule type="expression" dxfId="1079" priority="42" stopIfTrue="1">
      <formula>$D$474="No"</formula>
    </cfRule>
  </conditionalFormatting>
  <conditionalFormatting sqref="C485:C487">
    <cfRule type="expression" dxfId="1078" priority="15753" stopIfTrue="1">
      <formula>$D$484="No"</formula>
    </cfRule>
  </conditionalFormatting>
  <conditionalFormatting sqref="C489:C490">
    <cfRule type="expression" dxfId="1077" priority="38" stopIfTrue="1">
      <formula>$D$484="No"</formula>
    </cfRule>
  </conditionalFormatting>
  <conditionalFormatting sqref="C495:C497">
    <cfRule type="expression" dxfId="1076" priority="15810" stopIfTrue="1">
      <formula>$D$494="No"</formula>
    </cfRule>
  </conditionalFormatting>
  <conditionalFormatting sqref="C499:C500">
    <cfRule type="expression" dxfId="1075" priority="34" stopIfTrue="1">
      <formula>$D$494="No"</formula>
    </cfRule>
  </conditionalFormatting>
  <conditionalFormatting sqref="C505:C507">
    <cfRule type="expression" dxfId="1074" priority="15867" stopIfTrue="1">
      <formula>$D$504="No"</formula>
    </cfRule>
  </conditionalFormatting>
  <conditionalFormatting sqref="C509:C510">
    <cfRule type="expression" dxfId="1073" priority="30" stopIfTrue="1">
      <formula>$D$504="No"</formula>
    </cfRule>
  </conditionalFormatting>
  <conditionalFormatting sqref="C515:C517">
    <cfRule type="expression" dxfId="1072" priority="15924" stopIfTrue="1">
      <formula>$D$514="No"</formula>
    </cfRule>
  </conditionalFormatting>
  <conditionalFormatting sqref="C519:C520">
    <cfRule type="expression" dxfId="1071" priority="24" stopIfTrue="1">
      <formula>$D$514="No"</formula>
    </cfRule>
  </conditionalFormatting>
  <conditionalFormatting sqref="C525:C527">
    <cfRule type="expression" dxfId="1070" priority="15981" stopIfTrue="1">
      <formula>$D$524="No"</formula>
    </cfRule>
  </conditionalFormatting>
  <conditionalFormatting sqref="C529:C530">
    <cfRule type="expression" dxfId="1069" priority="20" stopIfTrue="1">
      <formula>$D$524="No"</formula>
    </cfRule>
  </conditionalFormatting>
  <conditionalFormatting sqref="C535:C537">
    <cfRule type="expression" dxfId="1068" priority="16038" stopIfTrue="1">
      <formula>$D$534="No"</formula>
    </cfRule>
  </conditionalFormatting>
  <conditionalFormatting sqref="C539:C540">
    <cfRule type="expression" dxfId="1067" priority="16" stopIfTrue="1">
      <formula>$D$534="No"</formula>
    </cfRule>
  </conditionalFormatting>
  <conditionalFormatting sqref="C545:C547">
    <cfRule type="expression" dxfId="1066" priority="16095" stopIfTrue="1">
      <formula>$D$544="No"</formula>
    </cfRule>
  </conditionalFormatting>
  <conditionalFormatting sqref="C549:C550">
    <cfRule type="expression" dxfId="1065" priority="12" stopIfTrue="1">
      <formula>$D$544="No"</formula>
    </cfRule>
  </conditionalFormatting>
  <conditionalFormatting sqref="C555:C557">
    <cfRule type="expression" dxfId="1064" priority="16152" stopIfTrue="1">
      <formula>$D$554="No"</formula>
    </cfRule>
  </conditionalFormatting>
  <conditionalFormatting sqref="C559:C560">
    <cfRule type="expression" dxfId="1063" priority="8" stopIfTrue="1">
      <formula>$D$554="No"</formula>
    </cfRule>
  </conditionalFormatting>
  <conditionalFormatting sqref="C565:C567">
    <cfRule type="expression" dxfId="1062" priority="16209" stopIfTrue="1">
      <formula>$D$564="No"</formula>
    </cfRule>
  </conditionalFormatting>
  <conditionalFormatting sqref="C569:C570">
    <cfRule type="expression" dxfId="1061" priority="4" stopIfTrue="1">
      <formula>$D$564="No"</formula>
    </cfRule>
  </conditionalFormatting>
  <conditionalFormatting sqref="C575">
    <cfRule type="expression" dxfId="1060" priority="523">
      <formula>#REF!&lt;&gt;"Proceed below"</formula>
    </cfRule>
  </conditionalFormatting>
  <conditionalFormatting sqref="C90:E90">
    <cfRule type="expression" dxfId="1059" priority="11987">
      <formula>#REF!&lt;&gt;"Proceed below"</formula>
    </cfRule>
  </conditionalFormatting>
  <conditionalFormatting sqref="C99:E99">
    <cfRule type="expression" dxfId="1058" priority="778">
      <formula>AND($E$82&lt;&gt;"If number of briefs is greater than 0, value of briefs cannot be $0", $E$85&lt;&gt;"If number of briefs is greater than 0, value of briefs cannot be $0", $E$88&lt;&gt;"If number of briefs is greater than 0, value of briefs cannot be $0", $E$92&lt;&gt;"If number of briefs is greater than 0, value of briefs cannot be $0", $E$95&lt;&gt;"If number of briefs is greater than 0, value of briefs cannot be $0", $E$98&lt;&gt;"If number of briefs is greater than 0, value of briefs cannot be $0", $D$99&lt;&gt;"I confirm")</formula>
    </cfRule>
  </conditionalFormatting>
  <conditionalFormatting sqref="C121:E121">
    <cfRule type="expression" dxfId="1057" priority="779">
      <formula>AND($E$104&lt;&gt;"If number of briefs is greater than 0, value of briefs cannot be $0",$E$107&lt;&gt;"If number of briefs is greater than 0, value of briefs cannot be $0",$E$110&lt;&gt;"If number of briefs is greater than 0, value of briefs cannot be $0",$E$114&lt;&gt;"If number of briefs is greater than 0, value of briefs cannot be $0",$E$117&lt;&gt;"If number of briefs is greater than 0, value of briefs cannot be $0",$E$120&lt;&gt;"If number of briefs is greater than 0, value of briefs cannot be $0",$D$121&lt;&gt;"I confirm")</formula>
    </cfRule>
  </conditionalFormatting>
  <conditionalFormatting sqref="C175:E180">
    <cfRule type="expression" dxfId="1056" priority="2124">
      <formula>$D$174="No"</formula>
    </cfRule>
    <cfRule type="expression" dxfId="1055" priority="1">
      <formula>$E$174&lt;&gt;""</formula>
    </cfRule>
  </conditionalFormatting>
  <conditionalFormatting sqref="C185:E190">
    <cfRule type="expression" dxfId="1054" priority="363">
      <formula>$E$184&lt;&gt;""</formula>
    </cfRule>
  </conditionalFormatting>
  <conditionalFormatting sqref="C188:E188">
    <cfRule type="expression" dxfId="1053" priority="14076" stopIfTrue="1">
      <formula>$D$184="No"</formula>
    </cfRule>
    <cfRule type="expression" dxfId="1052" priority="14075" stopIfTrue="1">
      <formula>$D$150="No"</formula>
    </cfRule>
  </conditionalFormatting>
  <conditionalFormatting sqref="C195:E200">
    <cfRule type="expression" dxfId="1051" priority="355" stopIfTrue="1">
      <formula>$E$194&lt;&gt;""</formula>
    </cfRule>
  </conditionalFormatting>
  <conditionalFormatting sqref="C198:E198">
    <cfRule type="expression" dxfId="1050" priority="14125" stopIfTrue="1">
      <formula>$D$194="No"</formula>
    </cfRule>
    <cfRule type="expression" dxfId="1049" priority="14124" stopIfTrue="1">
      <formula>$D$158="No"</formula>
    </cfRule>
  </conditionalFormatting>
  <conditionalFormatting sqref="C205:E210">
    <cfRule type="expression" dxfId="1048" priority="203" stopIfTrue="1">
      <formula>$E$204&lt;&gt;""</formula>
    </cfRule>
  </conditionalFormatting>
  <conditionalFormatting sqref="C208:E208">
    <cfRule type="expression" dxfId="1047" priority="14181" stopIfTrue="1">
      <formula>$D$168="No"</formula>
    </cfRule>
    <cfRule type="expression" dxfId="1046" priority="14182" stopIfTrue="1">
      <formula>$D$204="No"</formula>
    </cfRule>
  </conditionalFormatting>
  <conditionalFormatting sqref="C215:E220">
    <cfRule type="expression" dxfId="1045" priority="145" stopIfTrue="1">
      <formula>$E$214&lt;&gt;""</formula>
    </cfRule>
  </conditionalFormatting>
  <conditionalFormatting sqref="C218:E218">
    <cfRule type="expression" dxfId="1044" priority="14238" stopIfTrue="1">
      <formula>$D$178="No"</formula>
    </cfRule>
    <cfRule type="expression" dxfId="1043" priority="14239" stopIfTrue="1">
      <formula>$D$214="No"</formula>
    </cfRule>
  </conditionalFormatting>
  <conditionalFormatting sqref="C225:E230">
    <cfRule type="expression" dxfId="1042" priority="141" stopIfTrue="1">
      <formula>$E$224&lt;&gt;""</formula>
    </cfRule>
  </conditionalFormatting>
  <conditionalFormatting sqref="C228:E228">
    <cfRule type="expression" dxfId="1041" priority="14295" stopIfTrue="1">
      <formula>$D$188="No"</formula>
    </cfRule>
    <cfRule type="expression" dxfId="1040" priority="14296" stopIfTrue="1">
      <formula>$D$224="No"</formula>
    </cfRule>
  </conditionalFormatting>
  <conditionalFormatting sqref="C235:E240">
    <cfRule type="expression" dxfId="1039" priority="137" stopIfTrue="1">
      <formula>$E$234&lt;&gt;""</formula>
    </cfRule>
  </conditionalFormatting>
  <conditionalFormatting sqref="C238:E238">
    <cfRule type="expression" dxfId="1038" priority="14353" stopIfTrue="1">
      <formula>$D$234="No"</formula>
    </cfRule>
    <cfRule type="expression" dxfId="1037" priority="14352" stopIfTrue="1">
      <formula>$D$198="No"</formula>
    </cfRule>
  </conditionalFormatting>
  <conditionalFormatting sqref="C245:E250">
    <cfRule type="expression" dxfId="1036" priority="133" stopIfTrue="1">
      <formula>$E$244&lt;&gt;""</formula>
    </cfRule>
  </conditionalFormatting>
  <conditionalFormatting sqref="C248:E248">
    <cfRule type="expression" dxfId="1035" priority="14410" stopIfTrue="1">
      <formula>$D$244="No"</formula>
    </cfRule>
    <cfRule type="expression" dxfId="1034" priority="14409" stopIfTrue="1">
      <formula>$D$208="No"</formula>
    </cfRule>
  </conditionalFormatting>
  <conditionalFormatting sqref="C255:E260">
    <cfRule type="expression" dxfId="1033" priority="129" stopIfTrue="1">
      <formula>$E$254&lt;&gt;""</formula>
    </cfRule>
  </conditionalFormatting>
  <conditionalFormatting sqref="C258:E258">
    <cfRule type="expression" dxfId="1032" priority="14466" stopIfTrue="1">
      <formula>$D$218="No"</formula>
    </cfRule>
    <cfRule type="expression" dxfId="1031" priority="14467" stopIfTrue="1">
      <formula>$D$254="No"</formula>
    </cfRule>
  </conditionalFormatting>
  <conditionalFormatting sqref="C265:E270">
    <cfRule type="expression" dxfId="1030" priority="125" stopIfTrue="1">
      <formula>$E$264&lt;&gt;""</formula>
    </cfRule>
  </conditionalFormatting>
  <conditionalFormatting sqref="C268:E268">
    <cfRule type="expression" dxfId="1029" priority="14523" stopIfTrue="1">
      <formula>$D$228="No"</formula>
    </cfRule>
    <cfRule type="expression" dxfId="1028" priority="14524" stopIfTrue="1">
      <formula>$D$264="No"</formula>
    </cfRule>
  </conditionalFormatting>
  <conditionalFormatting sqref="C275:E280">
    <cfRule type="expression" dxfId="1027" priority="121" stopIfTrue="1">
      <formula>$E$274&lt;&gt;""</formula>
    </cfRule>
  </conditionalFormatting>
  <conditionalFormatting sqref="C278:E278">
    <cfRule type="expression" dxfId="1026" priority="14581" stopIfTrue="1">
      <formula>$D$274="No"</formula>
    </cfRule>
    <cfRule type="expression" dxfId="1025" priority="14580" stopIfTrue="1">
      <formula>$D$238="No"</formula>
    </cfRule>
  </conditionalFormatting>
  <conditionalFormatting sqref="C285:E290">
    <cfRule type="expression" dxfId="1024" priority="117" stopIfTrue="1">
      <formula>$E$284&lt;&gt;""</formula>
    </cfRule>
  </conditionalFormatting>
  <conditionalFormatting sqref="C288:E288">
    <cfRule type="expression" dxfId="1023" priority="14637" stopIfTrue="1">
      <formula>$D$248="No"</formula>
    </cfRule>
    <cfRule type="expression" dxfId="1022" priority="14638" stopIfTrue="1">
      <formula>$D$284="No"</formula>
    </cfRule>
  </conditionalFormatting>
  <conditionalFormatting sqref="C295:E300">
    <cfRule type="expression" dxfId="1021" priority="113" stopIfTrue="1">
      <formula>$E$294&lt;&gt;""</formula>
    </cfRule>
  </conditionalFormatting>
  <conditionalFormatting sqref="C298:E298">
    <cfRule type="expression" dxfId="1020" priority="14695" stopIfTrue="1">
      <formula>$D$294="No"</formula>
    </cfRule>
    <cfRule type="expression" dxfId="1019" priority="14694" stopIfTrue="1">
      <formula>$D$258="No"</formula>
    </cfRule>
  </conditionalFormatting>
  <conditionalFormatting sqref="C305:E310">
    <cfRule type="expression" dxfId="1018" priority="109" stopIfTrue="1">
      <formula>$E$304&lt;&gt;""</formula>
    </cfRule>
  </conditionalFormatting>
  <conditionalFormatting sqref="C308:E308">
    <cfRule type="expression" dxfId="1017" priority="14752" stopIfTrue="1">
      <formula>$D$304="No"</formula>
    </cfRule>
    <cfRule type="expression" dxfId="1016" priority="14751" stopIfTrue="1">
      <formula>$D$268="No"</formula>
    </cfRule>
  </conditionalFormatting>
  <conditionalFormatting sqref="C315:E320">
    <cfRule type="expression" dxfId="1015" priority="105" stopIfTrue="1">
      <formula>$E$314&lt;&gt;""</formula>
    </cfRule>
  </conditionalFormatting>
  <conditionalFormatting sqref="C318:E318">
    <cfRule type="expression" dxfId="1014" priority="14808" stopIfTrue="1">
      <formula>$D$278="No"</formula>
    </cfRule>
    <cfRule type="expression" dxfId="1013" priority="14809" stopIfTrue="1">
      <formula>$D$314="No"</formula>
    </cfRule>
  </conditionalFormatting>
  <conditionalFormatting sqref="C325:E330">
    <cfRule type="expression" dxfId="1012" priority="101" stopIfTrue="1">
      <formula>$E$324&lt;&gt;""</formula>
    </cfRule>
  </conditionalFormatting>
  <conditionalFormatting sqref="C328:E328">
    <cfRule type="expression" dxfId="1011" priority="14866" stopIfTrue="1">
      <formula>$D$324="No"</formula>
    </cfRule>
    <cfRule type="expression" dxfId="1010" priority="14865" stopIfTrue="1">
      <formula>$D$288="No"</formula>
    </cfRule>
  </conditionalFormatting>
  <conditionalFormatting sqref="C335:E340">
    <cfRule type="expression" dxfId="1009" priority="97" stopIfTrue="1">
      <formula>$E$334&lt;&gt;""</formula>
    </cfRule>
  </conditionalFormatting>
  <conditionalFormatting sqref="C338:E338">
    <cfRule type="expression" dxfId="1008" priority="14923" stopIfTrue="1">
      <formula>$D$334="No"</formula>
    </cfRule>
    <cfRule type="expression" dxfId="1007" priority="14922" stopIfTrue="1">
      <formula>$D$298="No"</formula>
    </cfRule>
  </conditionalFormatting>
  <conditionalFormatting sqref="C345:E350">
    <cfRule type="expression" dxfId="1006" priority="93" stopIfTrue="1">
      <formula>$E$344&lt;&gt;""</formula>
    </cfRule>
  </conditionalFormatting>
  <conditionalFormatting sqref="C348:E348">
    <cfRule type="expression" dxfId="1005" priority="14979" stopIfTrue="1">
      <formula>$D$308="No"</formula>
    </cfRule>
    <cfRule type="expression" dxfId="1004" priority="14980" stopIfTrue="1">
      <formula>$D$344="No"</formula>
    </cfRule>
  </conditionalFormatting>
  <conditionalFormatting sqref="C355:E360">
    <cfRule type="expression" dxfId="1003" priority="89" stopIfTrue="1">
      <formula>$E$354&lt;&gt;""</formula>
    </cfRule>
  </conditionalFormatting>
  <conditionalFormatting sqref="C358:E358">
    <cfRule type="expression" dxfId="1002" priority="15036" stopIfTrue="1">
      <formula>$D$318="No"</formula>
    </cfRule>
    <cfRule type="expression" dxfId="1001" priority="15037" stopIfTrue="1">
      <formula>$D$354="No"</formula>
    </cfRule>
  </conditionalFormatting>
  <conditionalFormatting sqref="C365:E370">
    <cfRule type="expression" dxfId="1000" priority="85" stopIfTrue="1">
      <formula>$E$364&lt;&gt;""</formula>
    </cfRule>
  </conditionalFormatting>
  <conditionalFormatting sqref="C368:E368">
    <cfRule type="expression" dxfId="999" priority="15093" stopIfTrue="1">
      <formula>$D$328="No"</formula>
    </cfRule>
    <cfRule type="expression" dxfId="998" priority="15094" stopIfTrue="1">
      <formula>$D$364="No"</formula>
    </cfRule>
  </conditionalFormatting>
  <conditionalFormatting sqref="C375:E380">
    <cfRule type="expression" dxfId="997" priority="81" stopIfTrue="1">
      <formula>$E$374&lt;&gt;""</formula>
    </cfRule>
  </conditionalFormatting>
  <conditionalFormatting sqref="C378:E378">
    <cfRule type="expression" dxfId="996" priority="15150" stopIfTrue="1">
      <formula>$D$338="No"</formula>
    </cfRule>
    <cfRule type="expression" dxfId="995" priority="15151" stopIfTrue="1">
      <formula>$D$374="No"</formula>
    </cfRule>
  </conditionalFormatting>
  <conditionalFormatting sqref="C385:E390">
    <cfRule type="expression" dxfId="994" priority="77" stopIfTrue="1">
      <formula>$E$384&lt;&gt;""</formula>
    </cfRule>
  </conditionalFormatting>
  <conditionalFormatting sqref="C388:E388">
    <cfRule type="expression" dxfId="993" priority="15208" stopIfTrue="1">
      <formula>$D$384="No"</formula>
    </cfRule>
    <cfRule type="expression" dxfId="992" priority="15207" stopIfTrue="1">
      <formula>$D$348="No"</formula>
    </cfRule>
  </conditionalFormatting>
  <conditionalFormatting sqref="C395:E400">
    <cfRule type="expression" dxfId="991" priority="73" stopIfTrue="1">
      <formula>$E$394&lt;&gt;""</formula>
    </cfRule>
  </conditionalFormatting>
  <conditionalFormatting sqref="C398:E398">
    <cfRule type="expression" dxfId="990" priority="15264" stopIfTrue="1">
      <formula>$D$358="No"</formula>
    </cfRule>
    <cfRule type="expression" dxfId="989" priority="15265" stopIfTrue="1">
      <formula>$D$394="No"</formula>
    </cfRule>
  </conditionalFormatting>
  <conditionalFormatting sqref="C405:E410">
    <cfRule type="expression" dxfId="988" priority="69" stopIfTrue="1">
      <formula>$E$404&lt;&gt;""</formula>
    </cfRule>
  </conditionalFormatting>
  <conditionalFormatting sqref="C408:E408">
    <cfRule type="expression" dxfId="987" priority="15321" stopIfTrue="1">
      <formula>$D$368="No"</formula>
    </cfRule>
    <cfRule type="expression" dxfId="986" priority="15322" stopIfTrue="1">
      <formula>$D$404="No"</formula>
    </cfRule>
  </conditionalFormatting>
  <conditionalFormatting sqref="C415:E420">
    <cfRule type="expression" dxfId="985" priority="65" stopIfTrue="1">
      <formula>$E$414&lt;&gt;""</formula>
    </cfRule>
  </conditionalFormatting>
  <conditionalFormatting sqref="C418:E418">
    <cfRule type="expression" dxfId="984" priority="15379" stopIfTrue="1">
      <formula>$D$414="No"</formula>
    </cfRule>
    <cfRule type="expression" dxfId="983" priority="15378" stopIfTrue="1">
      <formula>$D$378="No"</formula>
    </cfRule>
  </conditionalFormatting>
  <conditionalFormatting sqref="C425:E430">
    <cfRule type="expression" dxfId="982" priority="61" stopIfTrue="1">
      <formula>$E$424&lt;&gt;""</formula>
    </cfRule>
  </conditionalFormatting>
  <conditionalFormatting sqref="C428:E428">
    <cfRule type="expression" dxfId="981" priority="15436" stopIfTrue="1">
      <formula>$D$424="No"</formula>
    </cfRule>
    <cfRule type="expression" dxfId="980" priority="15435" stopIfTrue="1">
      <formula>$D$388="No"</formula>
    </cfRule>
  </conditionalFormatting>
  <conditionalFormatting sqref="C435:E440">
    <cfRule type="expression" dxfId="979" priority="57" stopIfTrue="1">
      <formula>$E$434&lt;&gt;""</formula>
    </cfRule>
  </conditionalFormatting>
  <conditionalFormatting sqref="C438:E438">
    <cfRule type="expression" dxfId="978" priority="15492" stopIfTrue="1">
      <formula>$D$398="No"</formula>
    </cfRule>
    <cfRule type="expression" dxfId="977" priority="15493" stopIfTrue="1">
      <formula>$D$434="No"</formula>
    </cfRule>
  </conditionalFormatting>
  <conditionalFormatting sqref="C445:E450">
    <cfRule type="expression" dxfId="976" priority="53" stopIfTrue="1">
      <formula>$E$444&lt;&gt;""</formula>
    </cfRule>
  </conditionalFormatting>
  <conditionalFormatting sqref="C448:E448">
    <cfRule type="expression" dxfId="975" priority="15550" stopIfTrue="1">
      <formula>$D$444="No"</formula>
    </cfRule>
    <cfRule type="expression" dxfId="974" priority="15549" stopIfTrue="1">
      <formula>$D$408="No"</formula>
    </cfRule>
  </conditionalFormatting>
  <conditionalFormatting sqref="C455:E460">
    <cfRule type="expression" dxfId="973" priority="49" stopIfTrue="1">
      <formula>$E$454&lt;&gt;""</formula>
    </cfRule>
  </conditionalFormatting>
  <conditionalFormatting sqref="C458:E458">
    <cfRule type="expression" dxfId="972" priority="15607" stopIfTrue="1">
      <formula>$D$454="No"</formula>
    </cfRule>
    <cfRule type="expression" dxfId="971" priority="15606" stopIfTrue="1">
      <formula>$D$418="No"</formula>
    </cfRule>
  </conditionalFormatting>
  <conditionalFormatting sqref="C465:E470">
    <cfRule type="expression" dxfId="970" priority="45" stopIfTrue="1">
      <formula>$E$464&lt;&gt;""</formula>
    </cfRule>
  </conditionalFormatting>
  <conditionalFormatting sqref="C468:E468">
    <cfRule type="expression" dxfId="969" priority="15663" stopIfTrue="1">
      <formula>$D$428="No"</formula>
    </cfRule>
    <cfRule type="expression" dxfId="968" priority="15664" stopIfTrue="1">
      <formula>$D$464="No"</formula>
    </cfRule>
  </conditionalFormatting>
  <conditionalFormatting sqref="C475:E480">
    <cfRule type="expression" dxfId="967" priority="41" stopIfTrue="1">
      <formula>$E$474&lt;&gt;""</formula>
    </cfRule>
  </conditionalFormatting>
  <conditionalFormatting sqref="C478:E478">
    <cfRule type="expression" dxfId="966" priority="15721" stopIfTrue="1">
      <formula>$D$474="No"</formula>
    </cfRule>
    <cfRule type="expression" dxfId="965" priority="15720" stopIfTrue="1">
      <formula>$D$438="No"</formula>
    </cfRule>
  </conditionalFormatting>
  <conditionalFormatting sqref="C485:E490">
    <cfRule type="expression" dxfId="964" priority="37" stopIfTrue="1">
      <formula>$E$484&lt;&gt;""</formula>
    </cfRule>
  </conditionalFormatting>
  <conditionalFormatting sqref="C488:E488">
    <cfRule type="expression" dxfId="963" priority="15777" stopIfTrue="1">
      <formula>$D$448="No"</formula>
    </cfRule>
    <cfRule type="expression" dxfId="962" priority="15778" stopIfTrue="1">
      <formula>$D$484="No"</formula>
    </cfRule>
  </conditionalFormatting>
  <conditionalFormatting sqref="C495:E500">
    <cfRule type="expression" dxfId="961" priority="33" stopIfTrue="1">
      <formula>$E$494&lt;&gt;""</formula>
    </cfRule>
  </conditionalFormatting>
  <conditionalFormatting sqref="C498:E498">
    <cfRule type="expression" dxfId="960" priority="15835" stopIfTrue="1">
      <formula>$D$494="No"</formula>
    </cfRule>
    <cfRule type="expression" dxfId="959" priority="15834" stopIfTrue="1">
      <formula>$D$458="No"</formula>
    </cfRule>
  </conditionalFormatting>
  <conditionalFormatting sqref="C505:E510">
    <cfRule type="expression" dxfId="958" priority="29" stopIfTrue="1">
      <formula>$E$504&lt;&gt;""</formula>
    </cfRule>
  </conditionalFormatting>
  <conditionalFormatting sqref="C508:E508">
    <cfRule type="expression" dxfId="957" priority="15892" stopIfTrue="1">
      <formula>$D$504="No"</formula>
    </cfRule>
    <cfRule type="expression" dxfId="956" priority="15891" stopIfTrue="1">
      <formula>$D$468="No"</formula>
    </cfRule>
  </conditionalFormatting>
  <conditionalFormatting sqref="C515:E520">
    <cfRule type="expression" dxfId="955" priority="23" stopIfTrue="1">
      <formula>$E$514&lt;&gt;""</formula>
    </cfRule>
  </conditionalFormatting>
  <conditionalFormatting sqref="C518:E518">
    <cfRule type="expression" dxfId="954" priority="15948" stopIfTrue="1">
      <formula>$D$478="No"</formula>
    </cfRule>
    <cfRule type="expression" dxfId="953" priority="15949" stopIfTrue="1">
      <formula>$D$514="No"</formula>
    </cfRule>
  </conditionalFormatting>
  <conditionalFormatting sqref="C525:E530">
    <cfRule type="expression" dxfId="952" priority="19" stopIfTrue="1">
      <formula>$E$524&lt;&gt;""</formula>
    </cfRule>
  </conditionalFormatting>
  <conditionalFormatting sqref="C528:E528">
    <cfRule type="expression" dxfId="951" priority="16005" stopIfTrue="1">
      <formula>$D$488="No"</formula>
    </cfRule>
    <cfRule type="expression" dxfId="950" priority="16006" stopIfTrue="1">
      <formula>$D$524="No"</formula>
    </cfRule>
  </conditionalFormatting>
  <conditionalFormatting sqref="C535:E540">
    <cfRule type="expression" dxfId="949" priority="15" stopIfTrue="1">
      <formula>$E$534&lt;&gt;""</formula>
    </cfRule>
  </conditionalFormatting>
  <conditionalFormatting sqref="C538:E538">
    <cfRule type="expression" dxfId="948" priority="16062" stopIfTrue="1">
      <formula>$D$498="No"</formula>
    </cfRule>
    <cfRule type="expression" dxfId="947" priority="16063" stopIfTrue="1">
      <formula>$D$534="No"</formula>
    </cfRule>
  </conditionalFormatting>
  <conditionalFormatting sqref="C545:E550">
    <cfRule type="expression" dxfId="946" priority="11" stopIfTrue="1">
      <formula>$E$544&lt;&gt;""</formula>
    </cfRule>
  </conditionalFormatting>
  <conditionalFormatting sqref="C548:E548">
    <cfRule type="expression" dxfId="945" priority="16119" stopIfTrue="1">
      <formula>$D$508="No"</formula>
    </cfRule>
    <cfRule type="expression" dxfId="944" priority="16120" stopIfTrue="1">
      <formula>$D$544="No"</formula>
    </cfRule>
  </conditionalFormatting>
  <conditionalFormatting sqref="C555:E560">
    <cfRule type="expression" dxfId="943" priority="7" stopIfTrue="1">
      <formula>$E$554&lt;&gt;""</formula>
    </cfRule>
  </conditionalFormatting>
  <conditionalFormatting sqref="C558:E558">
    <cfRule type="expression" dxfId="942" priority="16176" stopIfTrue="1">
      <formula>$D$518="No"</formula>
    </cfRule>
    <cfRule type="expression" dxfId="941" priority="16177" stopIfTrue="1">
      <formula>$D$554="No"</formula>
    </cfRule>
  </conditionalFormatting>
  <conditionalFormatting sqref="C565:E570">
    <cfRule type="expression" dxfId="940" priority="3" stopIfTrue="1">
      <formula>$E$564&lt;&gt;""</formula>
    </cfRule>
  </conditionalFormatting>
  <conditionalFormatting sqref="C568:E568">
    <cfRule type="expression" dxfId="939" priority="16234" stopIfTrue="1">
      <formula>$D$564="No"</formula>
    </cfRule>
    <cfRule type="expression" dxfId="938" priority="16233" stopIfTrue="1">
      <formula>$D$528="No"</formula>
    </cfRule>
  </conditionalFormatting>
  <conditionalFormatting sqref="D8">
    <cfRule type="expression" dxfId="937" priority="4890">
      <formula>$E$8&lt;&gt;""</formula>
    </cfRule>
  </conditionalFormatting>
  <conditionalFormatting sqref="D9:D10">
    <cfRule type="expression" dxfId="936" priority="2813">
      <formula>$E$9&lt;&gt;""</formula>
    </cfRule>
  </conditionalFormatting>
  <conditionalFormatting sqref="D12">
    <cfRule type="beginsWith" dxfId="935" priority="4891" operator="beginsWith" text="Not yet confirmed">
      <formula>LEFT(D12,LEN("Not yet confirmed"))="Not yet confirmed"</formula>
    </cfRule>
    <cfRule type="beginsWith" dxfId="934" priority="4892" operator="beginsWith" text="Confirmed">
      <formula>LEFT(D12,LEN("Confirmed"))="Confirmed"</formula>
    </cfRule>
  </conditionalFormatting>
  <conditionalFormatting sqref="D28">
    <cfRule type="containsText" dxfId="933" priority="4888" operator="containsText" text="Yes">
      <formula>NOT(ISERROR(SEARCH("Yes",D28)))</formula>
    </cfRule>
    <cfRule type="containsText" dxfId="932" priority="4887" operator="containsText" text="No">
      <formula>NOT(ISERROR(SEARCH("No",D28)))</formula>
    </cfRule>
  </conditionalFormatting>
  <conditionalFormatting sqref="D33">
    <cfRule type="containsText" dxfId="931" priority="4804" operator="containsText" text="No">
      <formula>NOT(ISERROR(SEARCH("No",D33)))</formula>
    </cfRule>
    <cfRule type="containsText" dxfId="930" priority="4805" operator="containsText" text="Yes">
      <formula>NOT(ISERROR(SEARCH("Yes",D33)))</formula>
    </cfRule>
  </conditionalFormatting>
  <conditionalFormatting sqref="D36">
    <cfRule type="expression" dxfId="929" priority="4875">
      <formula>E36&lt;&gt;""</formula>
    </cfRule>
  </conditionalFormatting>
  <conditionalFormatting sqref="D44">
    <cfRule type="containsText" dxfId="928" priority="2150" operator="containsText" text="Yes">
      <formula>NOT(ISERROR(SEARCH("Yes",D44)))</formula>
    </cfRule>
    <cfRule type="containsText" dxfId="927" priority="2149" operator="containsText" text="No">
      <formula>NOT(ISERROR(SEARCH("No",D44)))</formula>
    </cfRule>
  </conditionalFormatting>
  <conditionalFormatting sqref="D77">
    <cfRule type="containsText" dxfId="926" priority="4800" operator="containsText" text="No">
      <formula>NOT(ISERROR(SEARCH("No",D77)))</formula>
    </cfRule>
    <cfRule type="containsText" dxfId="925" priority="4801" operator="containsText" text="Yes">
      <formula>NOT(ISERROR(SEARCH("Yes",D77)))</formula>
    </cfRule>
  </conditionalFormatting>
  <conditionalFormatting sqref="D81">
    <cfRule type="expression" dxfId="924" priority="4874">
      <formula>$E$81&lt;&gt;""</formula>
    </cfRule>
  </conditionalFormatting>
  <conditionalFormatting sqref="D82">
    <cfRule type="expression" dxfId="923" priority="4873">
      <formula>$E$82&lt;&gt;""</formula>
    </cfRule>
  </conditionalFormatting>
  <conditionalFormatting sqref="D84">
    <cfRule type="expression" dxfId="922" priority="2191">
      <formula>$E$84&lt;&gt;""</formula>
    </cfRule>
  </conditionalFormatting>
  <conditionalFormatting sqref="D85">
    <cfRule type="expression" dxfId="921" priority="2190">
      <formula>$E$85&lt;&gt;""</formula>
    </cfRule>
  </conditionalFormatting>
  <conditionalFormatting sqref="D87">
    <cfRule type="expression" dxfId="920" priority="2189">
      <formula>$E$87&lt;&gt;""</formula>
    </cfRule>
  </conditionalFormatting>
  <conditionalFormatting sqref="D88">
    <cfRule type="expression" dxfId="919" priority="2188">
      <formula>$E$88&lt;&gt;""</formula>
    </cfRule>
  </conditionalFormatting>
  <conditionalFormatting sqref="D91">
    <cfRule type="expression" dxfId="918" priority="2187">
      <formula>$E$91&lt;&gt;""</formula>
    </cfRule>
  </conditionalFormatting>
  <conditionalFormatting sqref="D92">
    <cfRule type="expression" dxfId="917" priority="2186">
      <formula>$E$92&lt;&gt;""</formula>
    </cfRule>
  </conditionalFormatting>
  <conditionalFormatting sqref="D94">
    <cfRule type="expression" dxfId="916" priority="2185">
      <formula>$E$94&lt;&gt;""</formula>
    </cfRule>
  </conditionalFormatting>
  <conditionalFormatting sqref="D95">
    <cfRule type="expression" dxfId="915" priority="2184">
      <formula>$E$95&lt;&gt;""</formula>
    </cfRule>
  </conditionalFormatting>
  <conditionalFormatting sqref="D98">
    <cfRule type="expression" dxfId="914" priority="2182">
      <formula>$E$98&lt;&gt;""</formula>
    </cfRule>
  </conditionalFormatting>
  <conditionalFormatting sqref="D103">
    <cfRule type="expression" dxfId="913" priority="2181">
      <formula>$E$103&lt;&gt;""</formula>
    </cfRule>
  </conditionalFormatting>
  <conditionalFormatting sqref="D104">
    <cfRule type="expression" dxfId="912" priority="2180">
      <formula>$E$104&lt;&gt;""</formula>
    </cfRule>
  </conditionalFormatting>
  <conditionalFormatting sqref="D106">
    <cfRule type="expression" dxfId="911" priority="2179">
      <formula>$E$106&lt;&gt;""</formula>
    </cfRule>
  </conditionalFormatting>
  <conditionalFormatting sqref="D107">
    <cfRule type="expression" dxfId="910" priority="2178">
      <formula>$E$107&lt;&gt;""</formula>
    </cfRule>
  </conditionalFormatting>
  <conditionalFormatting sqref="D109">
    <cfRule type="expression" dxfId="909" priority="2177">
      <formula>$E$109&lt;&gt;""</formula>
    </cfRule>
  </conditionalFormatting>
  <conditionalFormatting sqref="D110">
    <cfRule type="expression" dxfId="908" priority="2176">
      <formula>$E$110&lt;&gt;""</formula>
    </cfRule>
  </conditionalFormatting>
  <conditionalFormatting sqref="D113">
    <cfRule type="expression" dxfId="907" priority="2175">
      <formula>$E$113&lt;&gt;""</formula>
    </cfRule>
  </conditionalFormatting>
  <conditionalFormatting sqref="D114">
    <cfRule type="expression" dxfId="906" priority="2174">
      <formula>$E$114&lt;&gt;""</formula>
    </cfRule>
  </conditionalFormatting>
  <conditionalFormatting sqref="D116">
    <cfRule type="expression" dxfId="905" priority="2173">
      <formula>$E$116&lt;&gt;""</formula>
    </cfRule>
  </conditionalFormatting>
  <conditionalFormatting sqref="D117">
    <cfRule type="expression" dxfId="904" priority="2172">
      <formula>$E$117&lt;&gt;""</formula>
    </cfRule>
  </conditionalFormatting>
  <conditionalFormatting sqref="D119">
    <cfRule type="expression" dxfId="903" priority="2171">
      <formula>$E$119&lt;&gt;""</formula>
    </cfRule>
  </conditionalFormatting>
  <conditionalFormatting sqref="D120">
    <cfRule type="expression" dxfId="902" priority="2170">
      <formula>$E$120&lt;&gt;""</formula>
    </cfRule>
  </conditionalFormatting>
  <conditionalFormatting sqref="D127">
    <cfRule type="containsText" dxfId="901" priority="4809" operator="containsText" text="Yes">
      <formula>NOT(ISERROR(SEARCH("Yes",D127)))</formula>
    </cfRule>
    <cfRule type="containsText" dxfId="900" priority="4808" operator="containsText" text="No">
      <formula>NOT(ISERROR(SEARCH("No",D127)))</formula>
    </cfRule>
  </conditionalFormatting>
  <conditionalFormatting sqref="D130">
    <cfRule type="expression" dxfId="899" priority="4791">
      <formula>$E$130&lt;&gt;""</formula>
    </cfRule>
  </conditionalFormatting>
  <conditionalFormatting sqref="D136">
    <cfRule type="containsText" dxfId="898" priority="4796" operator="containsText" text="No">
      <formula>NOT(ISERROR(SEARCH("No",D136)))</formula>
    </cfRule>
    <cfRule type="containsText" dxfId="897" priority="4797" operator="containsText" text="Yes">
      <formula>NOT(ISERROR(SEARCH("Yes",D136)))</formula>
    </cfRule>
  </conditionalFormatting>
  <conditionalFormatting sqref="D144">
    <cfRule type="expression" dxfId="896" priority="2136">
      <formula>AND($D$140="No",$D$144="")</formula>
    </cfRule>
    <cfRule type="expression" dxfId="895" priority="2138">
      <formula>$E$144&lt;&gt;""</formula>
    </cfRule>
  </conditionalFormatting>
  <conditionalFormatting sqref="D145">
    <cfRule type="expression" dxfId="894" priority="2134">
      <formula>AND($D$140="No",$D$145="")</formula>
    </cfRule>
    <cfRule type="expression" dxfId="893" priority="2135">
      <formula>$E$145&lt;&gt;""</formula>
    </cfRule>
  </conditionalFormatting>
  <conditionalFormatting sqref="D147">
    <cfRule type="expression" dxfId="892" priority="2132">
      <formula>AND($D$140="No",$D$147="")</formula>
    </cfRule>
  </conditionalFormatting>
  <conditionalFormatting sqref="D148">
    <cfRule type="expression" dxfId="891" priority="2130">
      <formula>AND($D$140="No",$D$148="")</formula>
    </cfRule>
  </conditionalFormatting>
  <conditionalFormatting sqref="D156">
    <cfRule type="containsText" dxfId="890" priority="4773" operator="containsText" text="No">
      <formula>NOT(ISERROR(SEARCH("No",D156)))</formula>
    </cfRule>
    <cfRule type="containsText" dxfId="889" priority="4774" operator="containsText" text="Yes">
      <formula>NOT(ISERROR(SEARCH("Yes",D156)))</formula>
    </cfRule>
  </conditionalFormatting>
  <conditionalFormatting sqref="D160">
    <cfRule type="expression" dxfId="888" priority="2168">
      <formula>$E$160&lt;&gt;""</formula>
    </cfRule>
  </conditionalFormatting>
  <conditionalFormatting sqref="D162">
    <cfRule type="expression" dxfId="887" priority="2166">
      <formula>$E$162&lt;&gt;""</formula>
    </cfRule>
  </conditionalFormatting>
  <conditionalFormatting sqref="D164">
    <cfRule type="expression" dxfId="886" priority="2164">
      <formula>$E$164&lt;&gt;""</formula>
    </cfRule>
  </conditionalFormatting>
  <conditionalFormatting sqref="D168">
    <cfRule type="expression" dxfId="885" priority="2162">
      <formula>$E$168&lt;&gt;""</formula>
    </cfRule>
  </conditionalFormatting>
  <conditionalFormatting sqref="D179">
    <cfRule type="expression" dxfId="884" priority="2123">
      <formula>AND($D$140="No", $D$179="")</formula>
    </cfRule>
  </conditionalFormatting>
  <conditionalFormatting sqref="D180">
    <cfRule type="expression" dxfId="883" priority="2122">
      <formula>AND($D$140="No", $D$180="")</formula>
    </cfRule>
  </conditionalFormatting>
  <conditionalFormatting sqref="D189">
    <cfRule type="expression" dxfId="882" priority="14084" stopIfTrue="1">
      <formula>AND($D$150="No", $D$189="")</formula>
    </cfRule>
    <cfRule type="expression" dxfId="881" priority="14085" stopIfTrue="1">
      <formula>$D$184="No"</formula>
    </cfRule>
  </conditionalFormatting>
  <conditionalFormatting sqref="D190">
    <cfRule type="expression" dxfId="880" priority="14093" stopIfTrue="1">
      <formula>$D$184="No"</formula>
    </cfRule>
    <cfRule type="expression" dxfId="879" priority="14092" stopIfTrue="1">
      <formula>AND($D$150="No", $D$190="")</formula>
    </cfRule>
  </conditionalFormatting>
  <conditionalFormatting sqref="D199">
    <cfRule type="expression" dxfId="878" priority="14138" stopIfTrue="1">
      <formula>$D$194="No"</formula>
    </cfRule>
    <cfRule type="expression" dxfId="877" priority="14137" stopIfTrue="1">
      <formula>AND($D$158="No", $D$199="")</formula>
    </cfRule>
  </conditionalFormatting>
  <conditionalFormatting sqref="D200">
    <cfRule type="expression" dxfId="876" priority="14149" stopIfTrue="1">
      <formula>$D$194="No"</formula>
    </cfRule>
    <cfRule type="expression" dxfId="875" priority="14148" stopIfTrue="1">
      <formula>AND($D$158="No", $D$200="")</formula>
    </cfRule>
  </conditionalFormatting>
  <conditionalFormatting sqref="D209">
    <cfRule type="expression" dxfId="874" priority="14194" stopIfTrue="1">
      <formula>AND($D$168="No", $D$209="")</formula>
    </cfRule>
    <cfRule type="expression" dxfId="873" priority="14195" stopIfTrue="1">
      <formula>$D$204="No"</formula>
    </cfRule>
  </conditionalFormatting>
  <conditionalFormatting sqref="D210">
    <cfRule type="expression" dxfId="872" priority="14205" stopIfTrue="1">
      <formula>AND($D$168="No", $D$210="")</formula>
    </cfRule>
    <cfRule type="expression" dxfId="871" priority="14206" stopIfTrue="1">
      <formula>$D$204="No"</formula>
    </cfRule>
  </conditionalFormatting>
  <conditionalFormatting sqref="D219">
    <cfRule type="expression" dxfId="870" priority="14251" stopIfTrue="1">
      <formula>AND($D$178="No", $D$219="")</formula>
    </cfRule>
    <cfRule type="expression" dxfId="869" priority="14252" stopIfTrue="1">
      <formula>$D$214="No"</formula>
    </cfRule>
  </conditionalFormatting>
  <conditionalFormatting sqref="D220">
    <cfRule type="expression" dxfId="868" priority="14262" stopIfTrue="1">
      <formula>AND($D$178="No", $D$220="")</formula>
    </cfRule>
    <cfRule type="expression" dxfId="867" priority="14263" stopIfTrue="1">
      <formula>$D$214="No"</formula>
    </cfRule>
  </conditionalFormatting>
  <conditionalFormatting sqref="D229">
    <cfRule type="expression" dxfId="866" priority="14309" stopIfTrue="1">
      <formula>$D$224="No"</formula>
    </cfRule>
    <cfRule type="expression" dxfId="865" priority="14308" stopIfTrue="1">
      <formula>AND($D$188="No", $D$229="")</formula>
    </cfRule>
  </conditionalFormatting>
  <conditionalFormatting sqref="D230">
    <cfRule type="expression" dxfId="864" priority="14320" stopIfTrue="1">
      <formula>$D$224="No"</formula>
    </cfRule>
    <cfRule type="expression" dxfId="863" priority="14319" stopIfTrue="1">
      <formula>AND($D$188="No", $D$230="")</formula>
    </cfRule>
  </conditionalFormatting>
  <conditionalFormatting sqref="D239">
    <cfRule type="expression" dxfId="862" priority="14365" stopIfTrue="1">
      <formula>AND($D$198="No", $D$239="")</formula>
    </cfRule>
    <cfRule type="expression" dxfId="861" priority="14366" stopIfTrue="1">
      <formula>$D$234="No"</formula>
    </cfRule>
  </conditionalFormatting>
  <conditionalFormatting sqref="D240">
    <cfRule type="expression" dxfId="860" priority="14376" stopIfTrue="1">
      <formula>AND($D$198="No", $D$240="")</formula>
    </cfRule>
    <cfRule type="expression" dxfId="859" priority="14377" stopIfTrue="1">
      <formula>$D$234="No"</formula>
    </cfRule>
  </conditionalFormatting>
  <conditionalFormatting sqref="D249">
    <cfRule type="expression" dxfId="858" priority="14423" stopIfTrue="1">
      <formula>$D$244="No"</formula>
    </cfRule>
    <cfRule type="expression" dxfId="857" priority="14422" stopIfTrue="1">
      <formula>AND($D$208="No", $D$249="")</formula>
    </cfRule>
  </conditionalFormatting>
  <conditionalFormatting sqref="D250">
    <cfRule type="expression" dxfId="856" priority="14434" stopIfTrue="1">
      <formula>$D$244="No"</formula>
    </cfRule>
    <cfRule type="expression" dxfId="855" priority="14433" stopIfTrue="1">
      <formula>AND($D$208="No", $D$250="")</formula>
    </cfRule>
  </conditionalFormatting>
  <conditionalFormatting sqref="D259">
    <cfRule type="expression" dxfId="854" priority="14480" stopIfTrue="1">
      <formula>$D$254="No"</formula>
    </cfRule>
    <cfRule type="expression" dxfId="853" priority="14479" stopIfTrue="1">
      <formula>AND($D$218="No", $D$259="")</formula>
    </cfRule>
  </conditionalFormatting>
  <conditionalFormatting sqref="D260">
    <cfRule type="expression" dxfId="852" priority="14491" stopIfTrue="1">
      <formula>$D$254="No"</formula>
    </cfRule>
    <cfRule type="expression" dxfId="851" priority="14490" stopIfTrue="1">
      <formula>AND($D$218="No", $D$260="")</formula>
    </cfRule>
  </conditionalFormatting>
  <conditionalFormatting sqref="D269">
    <cfRule type="expression" dxfId="850" priority="14537" stopIfTrue="1">
      <formula>$D$264="No"</formula>
    </cfRule>
    <cfRule type="expression" dxfId="849" priority="14536" stopIfTrue="1">
      <formula>AND($D$228="No", $D$269="")</formula>
    </cfRule>
  </conditionalFormatting>
  <conditionalFormatting sqref="D270">
    <cfRule type="expression" dxfId="848" priority="14547" stopIfTrue="1">
      <formula>AND($D$228="No", $D$270="")</formula>
    </cfRule>
    <cfRule type="expression" dxfId="847" priority="14548" stopIfTrue="1">
      <formula>$D$264="No"</formula>
    </cfRule>
  </conditionalFormatting>
  <conditionalFormatting sqref="D279">
    <cfRule type="expression" dxfId="846" priority="14593" stopIfTrue="1">
      <formula>AND($D$238="No", $D$279="")</formula>
    </cfRule>
    <cfRule type="expression" dxfId="845" priority="14594" stopIfTrue="1">
      <formula>$D$274="No"</formula>
    </cfRule>
  </conditionalFormatting>
  <conditionalFormatting sqref="D280">
    <cfRule type="expression" dxfId="844" priority="14604" stopIfTrue="1">
      <formula>AND($D$238="No", $D$280="")</formula>
    </cfRule>
    <cfRule type="expression" dxfId="843" priority="14605" stopIfTrue="1">
      <formula>$D$274="No"</formula>
    </cfRule>
  </conditionalFormatting>
  <conditionalFormatting sqref="D289">
    <cfRule type="expression" dxfId="842" priority="14651" stopIfTrue="1">
      <formula>$D$284="No"</formula>
    </cfRule>
    <cfRule type="expression" dxfId="841" priority="14650" stopIfTrue="1">
      <formula>AND($D$248="No", $D$289="")</formula>
    </cfRule>
  </conditionalFormatting>
  <conditionalFormatting sqref="D290">
    <cfRule type="expression" dxfId="840" priority="14662" stopIfTrue="1">
      <formula>$D$284="No"</formula>
    </cfRule>
    <cfRule type="expression" dxfId="839" priority="14661" stopIfTrue="1">
      <formula>AND($D$248="No", $D$290="")</formula>
    </cfRule>
  </conditionalFormatting>
  <conditionalFormatting sqref="D299">
    <cfRule type="expression" dxfId="838" priority="14708" stopIfTrue="1">
      <formula>$D$294="No"</formula>
    </cfRule>
    <cfRule type="expression" dxfId="837" priority="14707" stopIfTrue="1">
      <formula>AND($D$258="No", $D$299="")</formula>
    </cfRule>
  </conditionalFormatting>
  <conditionalFormatting sqref="D300">
    <cfRule type="expression" dxfId="836" priority="14718" stopIfTrue="1">
      <formula>AND($D$258="No", $D$300="")</formula>
    </cfRule>
    <cfRule type="expression" dxfId="835" priority="14719" stopIfTrue="1">
      <formula>$D$294="No"</formula>
    </cfRule>
  </conditionalFormatting>
  <conditionalFormatting sqref="D309">
    <cfRule type="expression" dxfId="834" priority="14765" stopIfTrue="1">
      <formula>$D$304="No"</formula>
    </cfRule>
    <cfRule type="expression" dxfId="833" priority="14764" stopIfTrue="1">
      <formula>AND($D$268="No", $D$309="")</formula>
    </cfRule>
  </conditionalFormatting>
  <conditionalFormatting sqref="D310">
    <cfRule type="expression" dxfId="832" priority="14775" stopIfTrue="1">
      <formula>AND($D$268="No", $D$310="")</formula>
    </cfRule>
    <cfRule type="expression" dxfId="831" priority="14776" stopIfTrue="1">
      <formula>$D$304="No"</formula>
    </cfRule>
  </conditionalFormatting>
  <conditionalFormatting sqref="D319">
    <cfRule type="expression" dxfId="830" priority="14822" stopIfTrue="1">
      <formula>$D$314="No"</formula>
    </cfRule>
    <cfRule type="expression" dxfId="829" priority="14821" stopIfTrue="1">
      <formula>AND($D$278="No", $D$319="")</formula>
    </cfRule>
  </conditionalFormatting>
  <conditionalFormatting sqref="D320">
    <cfRule type="expression" dxfId="828" priority="14832" stopIfTrue="1">
      <formula>AND($D$278="No", $D$320="")</formula>
    </cfRule>
    <cfRule type="expression" dxfId="827" priority="14833" stopIfTrue="1">
      <formula>$D$314="No"</formula>
    </cfRule>
  </conditionalFormatting>
  <conditionalFormatting sqref="D329">
    <cfRule type="expression" dxfId="826" priority="14878" stopIfTrue="1">
      <formula>AND($D$288="No", $D$329="")</formula>
    </cfRule>
    <cfRule type="expression" dxfId="825" priority="14879" stopIfTrue="1">
      <formula>$D$324="No"</formula>
    </cfRule>
  </conditionalFormatting>
  <conditionalFormatting sqref="D330">
    <cfRule type="expression" dxfId="824" priority="14889" stopIfTrue="1">
      <formula>AND($D$288="No", $D$330="")</formula>
    </cfRule>
    <cfRule type="expression" dxfId="823" priority="14890" stopIfTrue="1">
      <formula>$D$324="No"</formula>
    </cfRule>
  </conditionalFormatting>
  <conditionalFormatting sqref="D339">
    <cfRule type="expression" dxfId="822" priority="14935" stopIfTrue="1">
      <formula>AND($D$298="No", $D$339="")</formula>
    </cfRule>
    <cfRule type="expression" dxfId="821" priority="14936" stopIfTrue="1">
      <formula>$D$334="No"</formula>
    </cfRule>
  </conditionalFormatting>
  <conditionalFormatting sqref="D340">
    <cfRule type="expression" dxfId="820" priority="14946" stopIfTrue="1">
      <formula>AND($D$298="No", $D$340="")</formula>
    </cfRule>
    <cfRule type="expression" dxfId="819" priority="14947" stopIfTrue="1">
      <formula>$D$334="No"</formula>
    </cfRule>
  </conditionalFormatting>
  <conditionalFormatting sqref="D349">
    <cfRule type="expression" dxfId="818" priority="14993" stopIfTrue="1">
      <formula>$D$344="No"</formula>
    </cfRule>
    <cfRule type="expression" dxfId="817" priority="14992" stopIfTrue="1">
      <formula>AND($D$308="No", $D$349="")</formula>
    </cfRule>
  </conditionalFormatting>
  <conditionalFormatting sqref="D350">
    <cfRule type="expression" dxfId="816" priority="15003" stopIfTrue="1">
      <formula>AND($D$308="No", $D$350="")</formula>
    </cfRule>
    <cfRule type="expression" dxfId="815" priority="15004" stopIfTrue="1">
      <formula>$D$344="No"</formula>
    </cfRule>
  </conditionalFormatting>
  <conditionalFormatting sqref="D359">
    <cfRule type="expression" dxfId="814" priority="15050" stopIfTrue="1">
      <formula>$D$354="No"</formula>
    </cfRule>
    <cfRule type="expression" dxfId="813" priority="15049" stopIfTrue="1">
      <formula>AND($D$318="No", $D$359="")</formula>
    </cfRule>
  </conditionalFormatting>
  <conditionalFormatting sqref="D360">
    <cfRule type="expression" dxfId="812" priority="15060" stopIfTrue="1">
      <formula>AND($D$318="No", $D$360="")</formula>
    </cfRule>
    <cfRule type="expression" dxfId="811" priority="15061" stopIfTrue="1">
      <formula>$D$354="No"</formula>
    </cfRule>
  </conditionalFormatting>
  <conditionalFormatting sqref="D369">
    <cfRule type="expression" dxfId="810" priority="15107" stopIfTrue="1">
      <formula>$D$364="No"</formula>
    </cfRule>
    <cfRule type="expression" dxfId="809" priority="15106" stopIfTrue="1">
      <formula>AND($D$328="No", $D$369="")</formula>
    </cfRule>
  </conditionalFormatting>
  <conditionalFormatting sqref="D370">
    <cfRule type="expression" dxfId="808" priority="15117" stopIfTrue="1">
      <formula>AND($D$328="No", $D$370="")</formula>
    </cfRule>
    <cfRule type="expression" dxfId="807" priority="15118" stopIfTrue="1">
      <formula>$D$364="No"</formula>
    </cfRule>
  </conditionalFormatting>
  <conditionalFormatting sqref="D379">
    <cfRule type="expression" dxfId="806" priority="15163" stopIfTrue="1">
      <formula>AND($D$338="No", $D$379="")</formula>
    </cfRule>
    <cfRule type="expression" dxfId="805" priority="15164" stopIfTrue="1">
      <formula>$D$374="No"</formula>
    </cfRule>
  </conditionalFormatting>
  <conditionalFormatting sqref="D380">
    <cfRule type="expression" dxfId="804" priority="15175" stopIfTrue="1">
      <formula>$D$374="No"</formula>
    </cfRule>
    <cfRule type="expression" dxfId="803" priority="15174" stopIfTrue="1">
      <formula>AND($D$338="No", $D$380="")</formula>
    </cfRule>
  </conditionalFormatting>
  <conditionalFormatting sqref="D389">
    <cfRule type="expression" dxfId="802" priority="15221" stopIfTrue="1">
      <formula>$D$384="No"</formula>
    </cfRule>
    <cfRule type="expression" dxfId="801" priority="15220" stopIfTrue="1">
      <formula>AND($D$348="No", $D$389="")</formula>
    </cfRule>
  </conditionalFormatting>
  <conditionalFormatting sqref="D390">
    <cfRule type="expression" dxfId="800" priority="15231" stopIfTrue="1">
      <formula>AND($D$348="No", $D$390="")</formula>
    </cfRule>
    <cfRule type="expression" dxfId="799" priority="15232" stopIfTrue="1">
      <formula>$D$384="No"</formula>
    </cfRule>
  </conditionalFormatting>
  <conditionalFormatting sqref="D399">
    <cfRule type="expression" dxfId="798" priority="15277" stopIfTrue="1">
      <formula>AND($D$358="No", $D$399="")</formula>
    </cfRule>
    <cfRule type="expression" dxfId="797" priority="15278" stopIfTrue="1">
      <formula>$D$394="No"</formula>
    </cfRule>
  </conditionalFormatting>
  <conditionalFormatting sqref="D400">
    <cfRule type="expression" dxfId="796" priority="15289" stopIfTrue="1">
      <formula>$D$394="No"</formula>
    </cfRule>
    <cfRule type="expression" dxfId="795" priority="15288" stopIfTrue="1">
      <formula>AND($D$358="No", $D$400="")</formula>
    </cfRule>
  </conditionalFormatting>
  <conditionalFormatting sqref="D409">
    <cfRule type="expression" dxfId="794" priority="15335" stopIfTrue="1">
      <formula>$D$404="No"</formula>
    </cfRule>
    <cfRule type="expression" dxfId="793" priority="15334" stopIfTrue="1">
      <formula>AND($D$368="No", $D$409="")</formula>
    </cfRule>
  </conditionalFormatting>
  <conditionalFormatting sqref="D410">
    <cfRule type="expression" dxfId="792" priority="15345" stopIfTrue="1">
      <formula>AND($D$368="No", $D$410="")</formula>
    </cfRule>
    <cfRule type="expression" dxfId="791" priority="15346" stopIfTrue="1">
      <formula>$D$404="No"</formula>
    </cfRule>
  </conditionalFormatting>
  <conditionalFormatting sqref="D419">
    <cfRule type="expression" dxfId="790" priority="15392" stopIfTrue="1">
      <formula>$D$414="No"</formula>
    </cfRule>
    <cfRule type="expression" dxfId="789" priority="15391" stopIfTrue="1">
      <formula>AND($D$378="No", $D$419="")</formula>
    </cfRule>
  </conditionalFormatting>
  <conditionalFormatting sqref="D420">
    <cfRule type="expression" dxfId="788" priority="15402" stopIfTrue="1">
      <formula>AND($D$378="No", $D$420="")</formula>
    </cfRule>
    <cfRule type="expression" dxfId="787" priority="15403" stopIfTrue="1">
      <formula>$D$414="No"</formula>
    </cfRule>
  </conditionalFormatting>
  <conditionalFormatting sqref="D429">
    <cfRule type="expression" dxfId="786" priority="15448" stopIfTrue="1">
      <formula>AND($D$388="No", $D$429="")</formula>
    </cfRule>
    <cfRule type="expression" dxfId="785" priority="15449" stopIfTrue="1">
      <formula>$D$424="No"</formula>
    </cfRule>
  </conditionalFormatting>
  <conditionalFormatting sqref="D430">
    <cfRule type="expression" dxfId="784" priority="15460" stopIfTrue="1">
      <formula>$D$424="No"</formula>
    </cfRule>
    <cfRule type="expression" dxfId="783" priority="15459" stopIfTrue="1">
      <formula>AND($D$388="No", $D$430="")</formula>
    </cfRule>
  </conditionalFormatting>
  <conditionalFormatting sqref="D439">
    <cfRule type="expression" dxfId="782" priority="15505" stopIfTrue="1">
      <formula>AND($D$398="No", $D$439="")</formula>
    </cfRule>
    <cfRule type="expression" dxfId="781" priority="15506" stopIfTrue="1">
      <formula>$D$434="No"</formula>
    </cfRule>
  </conditionalFormatting>
  <conditionalFormatting sqref="D440">
    <cfRule type="expression" dxfId="780" priority="15517" stopIfTrue="1">
      <formula>$D$434="No"</formula>
    </cfRule>
    <cfRule type="expression" dxfId="779" priority="15516" stopIfTrue="1">
      <formula>AND($D$398="No", $D$440="")</formula>
    </cfRule>
  </conditionalFormatting>
  <conditionalFormatting sqref="D449">
    <cfRule type="expression" dxfId="778" priority="15562" stopIfTrue="1">
      <formula>AND($D$408="No", $D$449="")</formula>
    </cfRule>
    <cfRule type="expression" dxfId="777" priority="15563" stopIfTrue="1">
      <formula>$D$444="No"</formula>
    </cfRule>
  </conditionalFormatting>
  <conditionalFormatting sqref="D450">
    <cfRule type="expression" dxfId="776" priority="15574" stopIfTrue="1">
      <formula>$D$444="No"</formula>
    </cfRule>
    <cfRule type="expression" dxfId="775" priority="15573" stopIfTrue="1">
      <formula>AND($D$408="No", $D$450="")</formula>
    </cfRule>
  </conditionalFormatting>
  <conditionalFormatting sqref="D459">
    <cfRule type="expression" dxfId="774" priority="15619" stopIfTrue="1">
      <formula>AND($D$418="No", $D$459="")</formula>
    </cfRule>
    <cfRule type="expression" dxfId="773" priority="15620" stopIfTrue="1">
      <formula>$D$454="No"</formula>
    </cfRule>
  </conditionalFormatting>
  <conditionalFormatting sqref="D460">
    <cfRule type="expression" dxfId="772" priority="15631" stopIfTrue="1">
      <formula>$D$454="No"</formula>
    </cfRule>
    <cfRule type="expression" dxfId="771" priority="15630" stopIfTrue="1">
      <formula>AND($D$418="No", $D$460="")</formula>
    </cfRule>
  </conditionalFormatting>
  <conditionalFormatting sqref="D469">
    <cfRule type="expression" dxfId="770" priority="15676" stopIfTrue="1">
      <formula>AND($D$428="No", $D$469="")</formula>
    </cfRule>
    <cfRule type="expression" dxfId="769" priority="15677" stopIfTrue="1">
      <formula>$D$464="No"</formula>
    </cfRule>
  </conditionalFormatting>
  <conditionalFormatting sqref="D470">
    <cfRule type="expression" dxfId="768" priority="15687" stopIfTrue="1">
      <formula>AND($D$428="No", $D$470="")</formula>
    </cfRule>
    <cfRule type="expression" dxfId="767" priority="15688" stopIfTrue="1">
      <formula>$D$464="No"</formula>
    </cfRule>
  </conditionalFormatting>
  <conditionalFormatting sqref="D479">
    <cfRule type="expression" dxfId="766" priority="15734" stopIfTrue="1">
      <formula>$D$474="No"</formula>
    </cfRule>
    <cfRule type="expression" dxfId="765" priority="15733" stopIfTrue="1">
      <formula>AND($D$438="No", $D$479="")</formula>
    </cfRule>
  </conditionalFormatting>
  <conditionalFormatting sqref="D480">
    <cfRule type="expression" dxfId="764" priority="15744" stopIfTrue="1">
      <formula>AND($D$438="No", $D$480="")</formula>
    </cfRule>
    <cfRule type="expression" dxfId="763" priority="15745" stopIfTrue="1">
      <formula>$D$474="No"</formula>
    </cfRule>
  </conditionalFormatting>
  <conditionalFormatting sqref="D489">
    <cfRule type="expression" dxfId="762" priority="15791" stopIfTrue="1">
      <formula>$D$484="No"</formula>
    </cfRule>
    <cfRule type="expression" dxfId="761" priority="15790" stopIfTrue="1">
      <formula>AND($D$448="No", $D$489="")</formula>
    </cfRule>
  </conditionalFormatting>
  <conditionalFormatting sqref="D490">
    <cfRule type="expression" dxfId="760" priority="15802" stopIfTrue="1">
      <formula>$D$484="No"</formula>
    </cfRule>
    <cfRule type="expression" dxfId="759" priority="15801" stopIfTrue="1">
      <formula>AND($D$448="No", $D$490="")</formula>
    </cfRule>
  </conditionalFormatting>
  <conditionalFormatting sqref="D499">
    <cfRule type="expression" dxfId="758" priority="15848" stopIfTrue="1">
      <formula>$D$494="No"</formula>
    </cfRule>
    <cfRule type="expression" dxfId="757" priority="15847" stopIfTrue="1">
      <formula>AND($D$458="No", $D$499="")</formula>
    </cfRule>
  </conditionalFormatting>
  <conditionalFormatting sqref="D500">
    <cfRule type="expression" dxfId="756" priority="15859" stopIfTrue="1">
      <formula>$D$494="No"</formula>
    </cfRule>
    <cfRule type="expression" dxfId="755" priority="15858" stopIfTrue="1">
      <formula>AND($D$458="No", $D$500="")</formula>
    </cfRule>
  </conditionalFormatting>
  <conditionalFormatting sqref="D509">
    <cfRule type="expression" dxfId="754" priority="15904" stopIfTrue="1">
      <formula>AND($D$468="No", $D$509="")</formula>
    </cfRule>
    <cfRule type="expression" dxfId="753" priority="15905" stopIfTrue="1">
      <formula>$D$504="No"</formula>
    </cfRule>
  </conditionalFormatting>
  <conditionalFormatting sqref="D510">
    <cfRule type="expression" dxfId="752" priority="15916" stopIfTrue="1">
      <formula>$D$504="No"</formula>
    </cfRule>
    <cfRule type="expression" dxfId="751" priority="15915" stopIfTrue="1">
      <formula>AND($D$468="No", $D$510="")</formula>
    </cfRule>
  </conditionalFormatting>
  <conditionalFormatting sqref="D519">
    <cfRule type="expression" dxfId="750" priority="15962" stopIfTrue="1">
      <formula>$D$514="No"</formula>
    </cfRule>
    <cfRule type="expression" dxfId="749" priority="15961" stopIfTrue="1">
      <formula>AND($D$478="No", $D$519="")</formula>
    </cfRule>
  </conditionalFormatting>
  <conditionalFormatting sqref="D520">
    <cfRule type="expression" dxfId="748" priority="15972" stopIfTrue="1">
      <formula>AND($D$478="No", $D$520="")</formula>
    </cfRule>
    <cfRule type="expression" dxfId="747" priority="15973" stopIfTrue="1">
      <formula>$D$514="No"</formula>
    </cfRule>
  </conditionalFormatting>
  <conditionalFormatting sqref="D529">
    <cfRule type="expression" dxfId="746" priority="16019" stopIfTrue="1">
      <formula>$D$524="No"</formula>
    </cfRule>
    <cfRule type="expression" dxfId="745" priority="16018" stopIfTrue="1">
      <formula>AND($D$488="No", $D$529="")</formula>
    </cfRule>
  </conditionalFormatting>
  <conditionalFormatting sqref="D530">
    <cfRule type="expression" dxfId="744" priority="16030" stopIfTrue="1">
      <formula>$D$524="No"</formula>
    </cfRule>
    <cfRule type="expression" dxfId="743" priority="16029" stopIfTrue="1">
      <formula>AND($D$488="No", $D$530="")</formula>
    </cfRule>
  </conditionalFormatting>
  <conditionalFormatting sqref="D539">
    <cfRule type="expression" dxfId="742" priority="16075" stopIfTrue="1">
      <formula>AND($D$498="No", $D$539="")</formula>
    </cfRule>
    <cfRule type="expression" dxfId="741" priority="16076" stopIfTrue="1">
      <formula>$D$534="No"</formula>
    </cfRule>
  </conditionalFormatting>
  <conditionalFormatting sqref="D540">
    <cfRule type="expression" dxfId="740" priority="16086" stopIfTrue="1">
      <formula>AND($D$498="No", $D$540="")</formula>
    </cfRule>
    <cfRule type="expression" dxfId="739" priority="16087" stopIfTrue="1">
      <formula>$D$534="No"</formula>
    </cfRule>
  </conditionalFormatting>
  <conditionalFormatting sqref="D549">
    <cfRule type="expression" dxfId="738" priority="16132" stopIfTrue="1">
      <formula>AND($D$508="No", $D$549="")</formula>
    </cfRule>
    <cfRule type="expression" dxfId="737" priority="16133" stopIfTrue="1">
      <formula>$D$544="No"</formula>
    </cfRule>
  </conditionalFormatting>
  <conditionalFormatting sqref="D550">
    <cfRule type="expression" dxfId="736" priority="16143" stopIfTrue="1">
      <formula>AND($D$508="No", $D$550="")</formula>
    </cfRule>
    <cfRule type="expression" dxfId="735" priority="16144" stopIfTrue="1">
      <formula>$D$544="No"</formula>
    </cfRule>
  </conditionalFormatting>
  <conditionalFormatting sqref="D559">
    <cfRule type="expression" dxfId="734" priority="16189" stopIfTrue="1">
      <formula>AND($D$518="No", $D$559="")</formula>
    </cfRule>
    <cfRule type="expression" dxfId="733" priority="16190" stopIfTrue="1">
      <formula>$D$554="No"</formula>
    </cfRule>
  </conditionalFormatting>
  <conditionalFormatting sqref="D560">
    <cfRule type="expression" dxfId="732" priority="16200" stopIfTrue="1">
      <formula>AND($D$518="No", $D$560="")</formula>
    </cfRule>
    <cfRule type="expression" dxfId="731" priority="16201" stopIfTrue="1">
      <formula>$D$554="No"</formula>
    </cfRule>
  </conditionalFormatting>
  <conditionalFormatting sqref="D569">
    <cfRule type="expression" dxfId="730" priority="16246" stopIfTrue="1">
      <formula>AND($D$528="No", $D$569="")</formula>
    </cfRule>
    <cfRule type="expression" dxfId="729" priority="16247" stopIfTrue="1">
      <formula>$D$564="No"</formula>
    </cfRule>
  </conditionalFormatting>
  <conditionalFormatting sqref="D570">
    <cfRule type="expression" dxfId="728" priority="16258" stopIfTrue="1">
      <formula>$D$564="No"</formula>
    </cfRule>
    <cfRule type="expression" dxfId="727" priority="16257" stopIfTrue="1">
      <formula>AND($D$528="No", $D$570="")</formula>
    </cfRule>
  </conditionalFormatting>
  <conditionalFormatting sqref="D577">
    <cfRule type="containsText" dxfId="726" priority="2194" operator="containsText" text="do not">
      <formula>NOT(ISERROR(SEARCH("do not",D577)))</formula>
    </cfRule>
    <cfRule type="expression" dxfId="725" priority="2195">
      <formula>D577=""</formula>
    </cfRule>
    <cfRule type="beginsWith" dxfId="724" priority="2198" operator="beginsWith" text="I confirm">
      <formula>LEFT(D577,LEN("I confirm"))="I confirm"</formula>
    </cfRule>
  </conditionalFormatting>
  <conditionalFormatting sqref="D47:E47">
    <cfRule type="expression" dxfId="723" priority="2143">
      <formula>$E$47&lt;&gt;""</formula>
    </cfRule>
  </conditionalFormatting>
  <conditionalFormatting sqref="D48:E48">
    <cfRule type="expression" dxfId="722" priority="2142">
      <formula>$E$48&lt;&gt;""</formula>
    </cfRule>
  </conditionalFormatting>
  <conditionalFormatting sqref="D49:E49">
    <cfRule type="expression" dxfId="721" priority="2141">
      <formula>$E$49&lt;&gt;""</formula>
    </cfRule>
  </conditionalFormatting>
  <conditionalFormatting sqref="D50:E50">
    <cfRule type="expression" dxfId="720" priority="2140">
      <formula>$E$50&lt;&gt;""</formula>
    </cfRule>
  </conditionalFormatting>
  <conditionalFormatting sqref="D54:E54">
    <cfRule type="expression" dxfId="719" priority="165">
      <formula>$E$54&lt;&gt;""</formula>
    </cfRule>
  </conditionalFormatting>
  <conditionalFormatting sqref="D55:E55">
    <cfRule type="expression" dxfId="718" priority="164">
      <formula>$E$55&lt;&gt;""</formula>
    </cfRule>
  </conditionalFormatting>
  <conditionalFormatting sqref="D56:E56">
    <cfRule type="expression" dxfId="717" priority="163">
      <formula>$E$56&lt;&gt;""</formula>
    </cfRule>
  </conditionalFormatting>
  <conditionalFormatting sqref="D57:E57">
    <cfRule type="expression" dxfId="716" priority="162">
      <formula>$E$57&lt;&gt;""</formula>
    </cfRule>
  </conditionalFormatting>
  <conditionalFormatting sqref="D58:E58">
    <cfRule type="expression" dxfId="715" priority="161">
      <formula>$E$58&lt;&gt;""</formula>
    </cfRule>
  </conditionalFormatting>
  <conditionalFormatting sqref="D59:E59">
    <cfRule type="expression" dxfId="714" priority="160">
      <formula>$E$59&lt;&gt;""</formula>
    </cfRule>
  </conditionalFormatting>
  <conditionalFormatting sqref="D60:E60">
    <cfRule type="expression" dxfId="713" priority="159">
      <formula>$E$60&lt;&gt;""</formula>
    </cfRule>
  </conditionalFormatting>
  <conditionalFormatting sqref="D61:E61">
    <cfRule type="expression" dxfId="712" priority="158">
      <formula>$E$61&lt;&gt;""</formula>
    </cfRule>
  </conditionalFormatting>
  <conditionalFormatting sqref="D62:E62">
    <cfRule type="expression" dxfId="711" priority="157">
      <formula>$E$62&lt;&gt;""</formula>
    </cfRule>
  </conditionalFormatting>
  <conditionalFormatting sqref="D63:E63">
    <cfRule type="expression" dxfId="710" priority="156">
      <formula>$E$63&lt;&gt;""</formula>
    </cfRule>
  </conditionalFormatting>
  <conditionalFormatting sqref="D64:E64">
    <cfRule type="expression" dxfId="709" priority="155">
      <formula>$E$64&lt;&gt;""</formula>
    </cfRule>
  </conditionalFormatting>
  <conditionalFormatting sqref="D65:E65">
    <cfRule type="expression" dxfId="708" priority="154">
      <formula>$E$65&lt;&gt;""</formula>
    </cfRule>
  </conditionalFormatting>
  <conditionalFormatting sqref="D66:E66">
    <cfRule type="expression" dxfId="707" priority="153">
      <formula>$E$66&lt;&gt;""</formula>
    </cfRule>
  </conditionalFormatting>
  <conditionalFormatting sqref="D67:E67">
    <cfRule type="expression" dxfId="706" priority="152">
      <formula>$E$67&lt;&gt;""</formula>
    </cfRule>
  </conditionalFormatting>
  <conditionalFormatting sqref="D68:E68">
    <cfRule type="expression" dxfId="705" priority="151">
      <formula>$E$68&lt;&gt;""</formula>
    </cfRule>
  </conditionalFormatting>
  <conditionalFormatting sqref="D69:E69">
    <cfRule type="expression" dxfId="704" priority="150">
      <formula>$E$69&lt;&gt;""</formula>
    </cfRule>
  </conditionalFormatting>
  <conditionalFormatting sqref="D70:E70">
    <cfRule type="expression" dxfId="703" priority="149">
      <formula>$E$70&lt;&gt;""</formula>
    </cfRule>
  </conditionalFormatting>
  <conditionalFormatting sqref="D97:E97">
    <cfRule type="expression" dxfId="702" priority="783">
      <formula>$E$97&lt;&gt;""</formula>
    </cfRule>
  </conditionalFormatting>
  <conditionalFormatting sqref="D99:E99">
    <cfRule type="expression" dxfId="701" priority="782">
      <formula>$E$99&lt;&gt;""</formula>
    </cfRule>
  </conditionalFormatting>
  <conditionalFormatting sqref="D121:E121">
    <cfRule type="expression" dxfId="700" priority="780">
      <formula>$E$121&lt;&gt;""</formula>
    </cfRule>
  </conditionalFormatting>
  <conditionalFormatting sqref="D124:E124 B124:B126">
    <cfRule type="expression" dxfId="699" priority="14054">
      <formula>#REF!&lt;&gt;"Proceed below"</formula>
    </cfRule>
  </conditionalFormatting>
  <conditionalFormatting sqref="D133:E133 B133:B135">
    <cfRule type="expression" dxfId="698" priority="14052">
      <formula>#REF!&lt;&gt;"Proceed below"</formula>
    </cfRule>
  </conditionalFormatting>
  <conditionalFormatting sqref="D172:E172">
    <cfRule type="expression" dxfId="697" priority="2160">
      <formula>$E$172&lt;&gt;""</formula>
    </cfRule>
  </conditionalFormatting>
  <conditionalFormatting sqref="D174:E174">
    <cfRule type="expression" dxfId="696" priority="2">
      <formula>$E$174&lt;&gt;""</formula>
    </cfRule>
  </conditionalFormatting>
  <conditionalFormatting sqref="D175:E175">
    <cfRule type="expression" dxfId="695" priority="2112">
      <formula>$E$175&lt;&gt;""</formula>
    </cfRule>
  </conditionalFormatting>
  <conditionalFormatting sqref="D176:E176">
    <cfRule type="expression" dxfId="694" priority="2110">
      <formula>$E$176&lt;&gt;""</formula>
    </cfRule>
  </conditionalFormatting>
  <conditionalFormatting sqref="D177:E177">
    <cfRule type="expression" dxfId="693" priority="2109">
      <formula>$E$177&lt;&gt;""</formula>
    </cfRule>
  </conditionalFormatting>
  <conditionalFormatting sqref="D179:E179">
    <cfRule type="expression" dxfId="692" priority="2116">
      <formula>$E$179&lt;&gt;""</formula>
    </cfRule>
  </conditionalFormatting>
  <conditionalFormatting sqref="D180:E180">
    <cfRule type="expression" dxfId="691" priority="2114">
      <formula>$E$180&lt;&gt;""</formula>
    </cfRule>
  </conditionalFormatting>
  <conditionalFormatting sqref="D184:E184">
    <cfRule type="expression" dxfId="690" priority="1678">
      <formula>$E$184&lt;&gt;""</formula>
    </cfRule>
  </conditionalFormatting>
  <conditionalFormatting sqref="D185:E185">
    <cfRule type="expression" dxfId="689" priority="14062" stopIfTrue="1">
      <formula>$D$184="No"</formula>
    </cfRule>
    <cfRule type="expression" dxfId="688" priority="14061" stopIfTrue="1">
      <formula>$E$185&lt;&gt;""</formula>
    </cfRule>
  </conditionalFormatting>
  <conditionalFormatting sqref="D186:E186">
    <cfRule type="expression" dxfId="687" priority="14066" stopIfTrue="1">
      <formula>$E$186&lt;&gt;""</formula>
    </cfRule>
    <cfRule type="expression" dxfId="686" priority="14067" stopIfTrue="1">
      <formula>$D$184="No"</formula>
    </cfRule>
  </conditionalFormatting>
  <conditionalFormatting sqref="D187:E187">
    <cfRule type="expression" dxfId="685" priority="14072" stopIfTrue="1">
      <formula>$D$184="No"</formula>
    </cfRule>
    <cfRule type="expression" dxfId="684" priority="14071" stopIfTrue="1">
      <formula>$E$187&lt;&gt;""</formula>
    </cfRule>
  </conditionalFormatting>
  <conditionalFormatting sqref="D189:E189">
    <cfRule type="expression" dxfId="683" priority="14083" stopIfTrue="1">
      <formula>$E$189&lt;&gt;""</formula>
    </cfRule>
  </conditionalFormatting>
  <conditionalFormatting sqref="D190:E190">
    <cfRule type="expression" dxfId="682" priority="14091" stopIfTrue="1">
      <formula>$E$190&lt;&gt;""</formula>
    </cfRule>
  </conditionalFormatting>
  <conditionalFormatting sqref="D194:E194">
    <cfRule type="expression" dxfId="681" priority="14097" stopIfTrue="1">
      <formula>$E$194&lt;&gt;""</formula>
    </cfRule>
  </conditionalFormatting>
  <conditionalFormatting sqref="D195:E195">
    <cfRule type="expression" dxfId="680" priority="14102" stopIfTrue="1">
      <formula>$E$195&lt;&gt;""</formula>
    </cfRule>
    <cfRule type="expression" dxfId="679" priority="14103" stopIfTrue="1">
      <formula>$D$194="No"</formula>
    </cfRule>
  </conditionalFormatting>
  <conditionalFormatting sqref="D196:E196">
    <cfRule type="expression" dxfId="678" priority="14111" stopIfTrue="1">
      <formula>$D$194="No"</formula>
    </cfRule>
    <cfRule type="expression" dxfId="677" priority="14110" stopIfTrue="1">
      <formula>$E$196&lt;&gt;""</formula>
    </cfRule>
  </conditionalFormatting>
  <conditionalFormatting sqref="D197:E197">
    <cfRule type="expression" dxfId="676" priority="14119" stopIfTrue="1">
      <formula>$D$194="No"</formula>
    </cfRule>
    <cfRule type="expression" dxfId="675" priority="14118" stopIfTrue="1">
      <formula>$E$197&lt;&gt;""</formula>
    </cfRule>
  </conditionalFormatting>
  <conditionalFormatting sqref="D199:E199">
    <cfRule type="expression" dxfId="674" priority="14136" stopIfTrue="1">
      <formula>$E$199&lt;&gt;""</formula>
    </cfRule>
  </conditionalFormatting>
  <conditionalFormatting sqref="D200:E200">
    <cfRule type="expression" dxfId="673" priority="14147" stopIfTrue="1">
      <formula>$E$200&lt;&gt;""</formula>
    </cfRule>
  </conditionalFormatting>
  <conditionalFormatting sqref="D204:E204">
    <cfRule type="expression" dxfId="672" priority="14154" stopIfTrue="1">
      <formula>$E$204&lt;&gt;""</formula>
    </cfRule>
  </conditionalFormatting>
  <conditionalFormatting sqref="D205:E205">
    <cfRule type="expression" dxfId="671" priority="14159" stopIfTrue="1">
      <formula>$E$205&lt;&gt;""</formula>
    </cfRule>
    <cfRule type="expression" dxfId="670" priority="14160" stopIfTrue="1">
      <formula>$D$204="No"</formula>
    </cfRule>
  </conditionalFormatting>
  <conditionalFormatting sqref="D206:E206">
    <cfRule type="expression" dxfId="669" priority="14167" stopIfTrue="1">
      <formula>$E$206&lt;&gt;""</formula>
    </cfRule>
    <cfRule type="expression" dxfId="668" priority="14168" stopIfTrue="1">
      <formula>$D$204="No"</formula>
    </cfRule>
  </conditionalFormatting>
  <conditionalFormatting sqref="D207:E207">
    <cfRule type="expression" dxfId="667" priority="14175" stopIfTrue="1">
      <formula>$E$207&lt;&gt;""</formula>
    </cfRule>
    <cfRule type="expression" dxfId="666" priority="14176" stopIfTrue="1">
      <formula>$D$204="No"</formula>
    </cfRule>
  </conditionalFormatting>
  <conditionalFormatting sqref="D209:E209">
    <cfRule type="expression" dxfId="665" priority="14193" stopIfTrue="1">
      <formula>$E$209&lt;&gt;""</formula>
    </cfRule>
  </conditionalFormatting>
  <conditionalFormatting sqref="D210:E210">
    <cfRule type="expression" dxfId="664" priority="14204" stopIfTrue="1">
      <formula>$E$210&lt;&gt;""</formula>
    </cfRule>
  </conditionalFormatting>
  <conditionalFormatting sqref="D214:E214">
    <cfRule type="expression" dxfId="663" priority="14211" stopIfTrue="1">
      <formula>$E$214&lt;&gt;""</formula>
    </cfRule>
  </conditionalFormatting>
  <conditionalFormatting sqref="D215:E215">
    <cfRule type="expression" dxfId="662" priority="14217" stopIfTrue="1">
      <formula>$D$214="No"</formula>
    </cfRule>
    <cfRule type="expression" dxfId="661" priority="14216" stopIfTrue="1">
      <formula>$E$215&lt;&gt;""</formula>
    </cfRule>
  </conditionalFormatting>
  <conditionalFormatting sqref="D216:E216">
    <cfRule type="expression" dxfId="660" priority="14225" stopIfTrue="1">
      <formula>$D$214="No"</formula>
    </cfRule>
    <cfRule type="expression" dxfId="659" priority="14224" stopIfTrue="1">
      <formula>$E$216&lt;&gt;""</formula>
    </cfRule>
  </conditionalFormatting>
  <conditionalFormatting sqref="D217:E217">
    <cfRule type="expression" dxfId="658" priority="14233" stopIfTrue="1">
      <formula>$D$214="No"</formula>
    </cfRule>
    <cfRule type="expression" dxfId="657" priority="14232" stopIfTrue="1">
      <formula>$E$217&lt;&gt;""</formula>
    </cfRule>
  </conditionalFormatting>
  <conditionalFormatting sqref="D219:E219">
    <cfRule type="expression" dxfId="656" priority="14250" stopIfTrue="1">
      <formula>$E$219&lt;&gt;""</formula>
    </cfRule>
  </conditionalFormatting>
  <conditionalFormatting sqref="D220:E220">
    <cfRule type="expression" dxfId="655" priority="14261" stopIfTrue="1">
      <formula>$E$220&lt;&gt;""</formula>
    </cfRule>
  </conditionalFormatting>
  <conditionalFormatting sqref="D224:E224">
    <cfRule type="expression" dxfId="654" priority="14268" stopIfTrue="1">
      <formula>$E$224&lt;&gt;""</formula>
    </cfRule>
  </conditionalFormatting>
  <conditionalFormatting sqref="D225:E225">
    <cfRule type="expression" dxfId="653" priority="14273" stopIfTrue="1">
      <formula>$E$225&lt;&gt;""</formula>
    </cfRule>
    <cfRule type="expression" dxfId="652" priority="14274" stopIfTrue="1">
      <formula>$D$224="No"</formula>
    </cfRule>
  </conditionalFormatting>
  <conditionalFormatting sqref="D226:E226">
    <cfRule type="expression" dxfId="651" priority="14281" stopIfTrue="1">
      <formula>$E$226&lt;&gt;""</formula>
    </cfRule>
    <cfRule type="expression" dxfId="650" priority="14282" stopIfTrue="1">
      <formula>$D$224="No"</formula>
    </cfRule>
  </conditionalFormatting>
  <conditionalFormatting sqref="D227:E227">
    <cfRule type="expression" dxfId="649" priority="14289" stopIfTrue="1">
      <formula>$E$227&lt;&gt;""</formula>
    </cfRule>
    <cfRule type="expression" dxfId="648" priority="14290" stopIfTrue="1">
      <formula>$D$224="No"</formula>
    </cfRule>
  </conditionalFormatting>
  <conditionalFormatting sqref="D229:E229">
    <cfRule type="expression" dxfId="647" priority="14307" stopIfTrue="1">
      <formula>$E$229&lt;&gt;""</formula>
    </cfRule>
  </conditionalFormatting>
  <conditionalFormatting sqref="D230:E230">
    <cfRule type="expression" dxfId="646" priority="14318" stopIfTrue="1">
      <formula>$E$230&lt;&gt;""</formula>
    </cfRule>
  </conditionalFormatting>
  <conditionalFormatting sqref="D234:E234">
    <cfRule type="expression" dxfId="645" priority="14325" stopIfTrue="1">
      <formula>$E$234&lt;&gt;""</formula>
    </cfRule>
  </conditionalFormatting>
  <conditionalFormatting sqref="D235:E235">
    <cfRule type="expression" dxfId="644" priority="14331" stopIfTrue="1">
      <formula>$D$234="No"</formula>
    </cfRule>
    <cfRule type="expression" dxfId="643" priority="14330" stopIfTrue="1">
      <formula>$E$235&lt;&gt;""</formula>
    </cfRule>
  </conditionalFormatting>
  <conditionalFormatting sqref="D236:E236">
    <cfRule type="expression" dxfId="642" priority="14339" stopIfTrue="1">
      <formula>$D$234="No"</formula>
    </cfRule>
    <cfRule type="expression" dxfId="641" priority="14338" stopIfTrue="1">
      <formula>$E$236&lt;&gt;""</formula>
    </cfRule>
  </conditionalFormatting>
  <conditionalFormatting sqref="D237:E237">
    <cfRule type="expression" dxfId="640" priority="14346" stopIfTrue="1">
      <formula>$E$237&lt;&gt;""</formula>
    </cfRule>
    <cfRule type="expression" dxfId="639" priority="14347" stopIfTrue="1">
      <formula>$D$234="No"</formula>
    </cfRule>
  </conditionalFormatting>
  <conditionalFormatting sqref="D239:E239">
    <cfRule type="expression" dxfId="638" priority="14364" stopIfTrue="1">
      <formula>$E$239&lt;&gt;""</formula>
    </cfRule>
  </conditionalFormatting>
  <conditionalFormatting sqref="D240:E240">
    <cfRule type="expression" dxfId="637" priority="14375" stopIfTrue="1">
      <formula>$E$240&lt;&gt;""</formula>
    </cfRule>
  </conditionalFormatting>
  <conditionalFormatting sqref="D244:E244">
    <cfRule type="expression" dxfId="636" priority="14382" stopIfTrue="1">
      <formula>$E$244&lt;&gt;""</formula>
    </cfRule>
  </conditionalFormatting>
  <conditionalFormatting sqref="D245:E245">
    <cfRule type="expression" dxfId="635" priority="14387" stopIfTrue="1">
      <formula>$E$245&lt;&gt;""</formula>
    </cfRule>
    <cfRule type="expression" dxfId="634" priority="14388" stopIfTrue="1">
      <formula>$D$244="No"</formula>
    </cfRule>
  </conditionalFormatting>
  <conditionalFormatting sqref="D246:E246">
    <cfRule type="expression" dxfId="633" priority="14396" stopIfTrue="1">
      <formula>$D$244="No"</formula>
    </cfRule>
    <cfRule type="expression" dxfId="632" priority="14395" stopIfTrue="1">
      <formula>$E$246&lt;&gt;""</formula>
    </cfRule>
  </conditionalFormatting>
  <conditionalFormatting sqref="D247:E247">
    <cfRule type="expression" dxfId="631" priority="14403" stopIfTrue="1">
      <formula>$E$247&lt;&gt;""</formula>
    </cfRule>
    <cfRule type="expression" dxfId="630" priority="14404" stopIfTrue="1">
      <formula>$D$244="No"</formula>
    </cfRule>
  </conditionalFormatting>
  <conditionalFormatting sqref="D249:E249">
    <cfRule type="expression" dxfId="629" priority="14421" stopIfTrue="1">
      <formula>$E$249&lt;&gt;""</formula>
    </cfRule>
  </conditionalFormatting>
  <conditionalFormatting sqref="D250:E250">
    <cfRule type="expression" dxfId="628" priority="14432" stopIfTrue="1">
      <formula>$E$250&lt;&gt;""</formula>
    </cfRule>
  </conditionalFormatting>
  <conditionalFormatting sqref="D254:E254">
    <cfRule type="expression" dxfId="627" priority="14439" stopIfTrue="1">
      <formula>$E$254&lt;&gt;""</formula>
    </cfRule>
  </conditionalFormatting>
  <conditionalFormatting sqref="D255:E255">
    <cfRule type="expression" dxfId="626" priority="14445" stopIfTrue="1">
      <formula>$D$254="No"</formula>
    </cfRule>
    <cfRule type="expression" dxfId="625" priority="14444" stopIfTrue="1">
      <formula>$E$255&lt;&gt;""</formula>
    </cfRule>
  </conditionalFormatting>
  <conditionalFormatting sqref="D256:E256">
    <cfRule type="expression" dxfId="624" priority="14453" stopIfTrue="1">
      <formula>$D$254="No"</formula>
    </cfRule>
    <cfRule type="expression" dxfId="623" priority="14452" stopIfTrue="1">
      <formula>$E$256&lt;&gt;""</formula>
    </cfRule>
  </conditionalFormatting>
  <conditionalFormatting sqref="D257:E257">
    <cfRule type="expression" dxfId="622" priority="14461" stopIfTrue="1">
      <formula>$D$254="No"</formula>
    </cfRule>
    <cfRule type="expression" dxfId="621" priority="14460" stopIfTrue="1">
      <formula>$E$257&lt;&gt;""</formula>
    </cfRule>
  </conditionalFormatting>
  <conditionalFormatting sqref="D259:E259">
    <cfRule type="expression" dxfId="620" priority="14478" stopIfTrue="1">
      <formula>$E$259&lt;&gt;""</formula>
    </cfRule>
  </conditionalFormatting>
  <conditionalFormatting sqref="D260:E260">
    <cfRule type="expression" dxfId="619" priority="14489" stopIfTrue="1">
      <formula>$E$260&lt;&gt;""</formula>
    </cfRule>
  </conditionalFormatting>
  <conditionalFormatting sqref="D264:E264">
    <cfRule type="expression" dxfId="618" priority="14496" stopIfTrue="1">
      <formula>$E$264&lt;&gt;""</formula>
    </cfRule>
  </conditionalFormatting>
  <conditionalFormatting sqref="D265:E265">
    <cfRule type="expression" dxfId="617" priority="14502" stopIfTrue="1">
      <formula>$D$264="No"</formula>
    </cfRule>
    <cfRule type="expression" dxfId="616" priority="14501" stopIfTrue="1">
      <formula>$E$265&lt;&gt;""</formula>
    </cfRule>
  </conditionalFormatting>
  <conditionalFormatting sqref="D266:E266">
    <cfRule type="expression" dxfId="615" priority="14509" stopIfTrue="1">
      <formula>$E$266&lt;&gt;""</formula>
    </cfRule>
    <cfRule type="expression" dxfId="614" priority="14510" stopIfTrue="1">
      <formula>$D$264="No"</formula>
    </cfRule>
  </conditionalFormatting>
  <conditionalFormatting sqref="D267:E267">
    <cfRule type="expression" dxfId="613" priority="14517" stopIfTrue="1">
      <formula>$E$267&lt;&gt;""</formula>
    </cfRule>
    <cfRule type="expression" dxfId="612" priority="14518" stopIfTrue="1">
      <formula>$D$264="No"</formula>
    </cfRule>
  </conditionalFormatting>
  <conditionalFormatting sqref="D269:E269">
    <cfRule type="expression" dxfId="611" priority="14535" stopIfTrue="1">
      <formula>$E$269&lt;&gt;""</formula>
    </cfRule>
  </conditionalFormatting>
  <conditionalFormatting sqref="D270:E270">
    <cfRule type="expression" dxfId="610" priority="14546" stopIfTrue="1">
      <formula>$E$270&lt;&gt;""</formula>
    </cfRule>
  </conditionalFormatting>
  <conditionalFormatting sqref="D274:E274">
    <cfRule type="expression" dxfId="609" priority="14553" stopIfTrue="1">
      <formula>$E$274&lt;&gt;""</formula>
    </cfRule>
  </conditionalFormatting>
  <conditionalFormatting sqref="D275:E275">
    <cfRule type="expression" dxfId="608" priority="14558" stopIfTrue="1">
      <formula>$E$275&lt;&gt;""</formula>
    </cfRule>
    <cfRule type="expression" dxfId="607" priority="14559" stopIfTrue="1">
      <formula>$D$274="No"</formula>
    </cfRule>
  </conditionalFormatting>
  <conditionalFormatting sqref="D276:E276">
    <cfRule type="expression" dxfId="606" priority="14567" stopIfTrue="1">
      <formula>$D$274="No"</formula>
    </cfRule>
    <cfRule type="expression" dxfId="605" priority="14566" stopIfTrue="1">
      <formula>$E$276&lt;&gt;""</formula>
    </cfRule>
  </conditionalFormatting>
  <conditionalFormatting sqref="D277:E277">
    <cfRule type="expression" dxfId="604" priority="14574" stopIfTrue="1">
      <formula>$E$277&lt;&gt;""</formula>
    </cfRule>
    <cfRule type="expression" dxfId="603" priority="14575" stopIfTrue="1">
      <formula>$D$274="No"</formula>
    </cfRule>
  </conditionalFormatting>
  <conditionalFormatting sqref="D279:E279">
    <cfRule type="expression" dxfId="602" priority="14592" stopIfTrue="1">
      <formula>$E$279&lt;&gt;""</formula>
    </cfRule>
  </conditionalFormatting>
  <conditionalFormatting sqref="D280:E280">
    <cfRule type="expression" dxfId="601" priority="14603" stopIfTrue="1">
      <formula>$E$280&lt;&gt;""</formula>
    </cfRule>
  </conditionalFormatting>
  <conditionalFormatting sqref="D284:E284">
    <cfRule type="expression" dxfId="600" priority="14610" stopIfTrue="1">
      <formula>$E$284&lt;&gt;""</formula>
    </cfRule>
  </conditionalFormatting>
  <conditionalFormatting sqref="D285:E285">
    <cfRule type="expression" dxfId="599" priority="14615" stopIfTrue="1">
      <formula>$E$285&lt;&gt;""</formula>
    </cfRule>
    <cfRule type="expression" dxfId="598" priority="14616" stopIfTrue="1">
      <formula>$D$284="No"</formula>
    </cfRule>
  </conditionalFormatting>
  <conditionalFormatting sqref="D286:E286">
    <cfRule type="expression" dxfId="597" priority="14623" stopIfTrue="1">
      <formula>$E$286&lt;&gt;""</formula>
    </cfRule>
    <cfRule type="expression" dxfId="596" priority="14624" stopIfTrue="1">
      <formula>$D$284="No"</formula>
    </cfRule>
  </conditionalFormatting>
  <conditionalFormatting sqref="D287:E287">
    <cfRule type="expression" dxfId="595" priority="14631" stopIfTrue="1">
      <formula>$E$287&lt;&gt;""</formula>
    </cfRule>
    <cfRule type="expression" dxfId="594" priority="14632" stopIfTrue="1">
      <formula>$D$284="No"</formula>
    </cfRule>
  </conditionalFormatting>
  <conditionalFormatting sqref="D289:E289">
    <cfRule type="expression" dxfId="593" priority="14649" stopIfTrue="1">
      <formula>$E$289&lt;&gt;""</formula>
    </cfRule>
  </conditionalFormatting>
  <conditionalFormatting sqref="D290:E290">
    <cfRule type="expression" dxfId="592" priority="14660" stopIfTrue="1">
      <formula>$E$290&lt;&gt;""</formula>
    </cfRule>
  </conditionalFormatting>
  <conditionalFormatting sqref="D294:E294">
    <cfRule type="expression" dxfId="591" priority="14667" stopIfTrue="1">
      <formula>$E$294&lt;&gt;""</formula>
    </cfRule>
  </conditionalFormatting>
  <conditionalFormatting sqref="D295:E295">
    <cfRule type="expression" dxfId="590" priority="14672" stopIfTrue="1">
      <formula>$E$295&lt;&gt;""</formula>
    </cfRule>
    <cfRule type="expression" dxfId="589" priority="14673" stopIfTrue="1">
      <formula>$D$294="No"</formula>
    </cfRule>
  </conditionalFormatting>
  <conditionalFormatting sqref="D296:E296">
    <cfRule type="expression" dxfId="588" priority="14680" stopIfTrue="1">
      <formula>$E$296&lt;&gt;""</formula>
    </cfRule>
    <cfRule type="expression" dxfId="587" priority="14681" stopIfTrue="1">
      <formula>$D$294="No"</formula>
    </cfRule>
  </conditionalFormatting>
  <conditionalFormatting sqref="D297:E297">
    <cfRule type="expression" dxfId="586" priority="14688" stopIfTrue="1">
      <formula>$E$297&lt;&gt;""</formula>
    </cfRule>
    <cfRule type="expression" dxfId="585" priority="14689" stopIfTrue="1">
      <formula>$D$294="No"</formula>
    </cfRule>
  </conditionalFormatting>
  <conditionalFormatting sqref="D299:E299">
    <cfRule type="expression" dxfId="584" priority="14706" stopIfTrue="1">
      <formula>$E$299&lt;&gt;""</formula>
    </cfRule>
  </conditionalFormatting>
  <conditionalFormatting sqref="D300:E300">
    <cfRule type="expression" dxfId="583" priority="14717" stopIfTrue="1">
      <formula>$E$300&lt;&gt;""</formula>
    </cfRule>
  </conditionalFormatting>
  <conditionalFormatting sqref="D304:E304">
    <cfRule type="expression" dxfId="582" priority="14724" stopIfTrue="1">
      <formula>$E$304&lt;&gt;""</formula>
    </cfRule>
  </conditionalFormatting>
  <conditionalFormatting sqref="D305:E305">
    <cfRule type="expression" dxfId="581" priority="14730" stopIfTrue="1">
      <formula>$D$304="No"</formula>
    </cfRule>
    <cfRule type="expression" dxfId="580" priority="14729" stopIfTrue="1">
      <formula>$E$305&lt;&gt;""</formula>
    </cfRule>
  </conditionalFormatting>
  <conditionalFormatting sqref="D306:E306">
    <cfRule type="expression" dxfId="579" priority="14738" stopIfTrue="1">
      <formula>$D$304="No"</formula>
    </cfRule>
    <cfRule type="expression" dxfId="578" priority="14737" stopIfTrue="1">
      <formula>$E$306&lt;&gt;""</formula>
    </cfRule>
  </conditionalFormatting>
  <conditionalFormatting sqref="D307:E307">
    <cfRule type="expression" dxfId="577" priority="14745" stopIfTrue="1">
      <formula>$E$307&lt;&gt;""</formula>
    </cfRule>
    <cfRule type="expression" dxfId="576" priority="14746" stopIfTrue="1">
      <formula>$D$304="No"</formula>
    </cfRule>
  </conditionalFormatting>
  <conditionalFormatting sqref="D309:E309">
    <cfRule type="expression" dxfId="575" priority="14763" stopIfTrue="1">
      <formula>$E$309&lt;&gt;""</formula>
    </cfRule>
  </conditionalFormatting>
  <conditionalFormatting sqref="D310:E310">
    <cfRule type="expression" dxfId="574" priority="14774" stopIfTrue="1">
      <formula>$E$310&lt;&gt;""</formula>
    </cfRule>
  </conditionalFormatting>
  <conditionalFormatting sqref="D314:E314">
    <cfRule type="expression" dxfId="573" priority="14781" stopIfTrue="1">
      <formula>$E$314&lt;&gt;""</formula>
    </cfRule>
  </conditionalFormatting>
  <conditionalFormatting sqref="D315:E315">
    <cfRule type="expression" dxfId="572" priority="14786" stopIfTrue="1">
      <formula>$E$315&lt;&gt;""</formula>
    </cfRule>
    <cfRule type="expression" dxfId="571" priority="14787" stopIfTrue="1">
      <formula>$D$314="No"</formula>
    </cfRule>
  </conditionalFormatting>
  <conditionalFormatting sqref="D316:E316">
    <cfRule type="expression" dxfId="570" priority="14794" stopIfTrue="1">
      <formula>$E$316&lt;&gt;""</formula>
    </cfRule>
    <cfRule type="expression" dxfId="569" priority="14795" stopIfTrue="1">
      <formula>$D$314="No"</formula>
    </cfRule>
  </conditionalFormatting>
  <conditionalFormatting sqref="D317:E317">
    <cfRule type="expression" dxfId="568" priority="14802" stopIfTrue="1">
      <formula>$E$317&lt;&gt;""</formula>
    </cfRule>
    <cfRule type="expression" dxfId="567" priority="14803" stopIfTrue="1">
      <formula>$D$314="No"</formula>
    </cfRule>
  </conditionalFormatting>
  <conditionalFormatting sqref="D319:E319">
    <cfRule type="expression" dxfId="566" priority="14820" stopIfTrue="1">
      <formula>$E$319&lt;&gt;""</formula>
    </cfRule>
  </conditionalFormatting>
  <conditionalFormatting sqref="D320:E320">
    <cfRule type="expression" dxfId="565" priority="14831" stopIfTrue="1">
      <formula>$E$320&lt;&gt;""</formula>
    </cfRule>
  </conditionalFormatting>
  <conditionalFormatting sqref="D324:E324">
    <cfRule type="expression" dxfId="564" priority="14838" stopIfTrue="1">
      <formula>$E$324&lt;&gt;""</formula>
    </cfRule>
  </conditionalFormatting>
  <conditionalFormatting sqref="D325:E325">
    <cfRule type="expression" dxfId="563" priority="14843" stopIfTrue="1">
      <formula>$E$325&lt;&gt;""</formula>
    </cfRule>
    <cfRule type="expression" dxfId="562" priority="14844" stopIfTrue="1">
      <formula>$D$324="No"</formula>
    </cfRule>
  </conditionalFormatting>
  <conditionalFormatting sqref="D326:E326">
    <cfRule type="expression" dxfId="561" priority="14852" stopIfTrue="1">
      <formula>$D$324="No"</formula>
    </cfRule>
    <cfRule type="expression" dxfId="560" priority="14851" stopIfTrue="1">
      <formula>$E$326&lt;&gt;""</formula>
    </cfRule>
  </conditionalFormatting>
  <conditionalFormatting sqref="D327:E327">
    <cfRule type="expression" dxfId="559" priority="14860" stopIfTrue="1">
      <formula>$D$324="No"</formula>
    </cfRule>
    <cfRule type="expression" dxfId="558" priority="14859" stopIfTrue="1">
      <formula>$E$327&lt;&gt;""</formula>
    </cfRule>
  </conditionalFormatting>
  <conditionalFormatting sqref="D329:E329">
    <cfRule type="expression" dxfId="557" priority="14877" stopIfTrue="1">
      <formula>$E$329&lt;&gt;""</formula>
    </cfRule>
  </conditionalFormatting>
  <conditionalFormatting sqref="D330:E330">
    <cfRule type="expression" dxfId="556" priority="14888" stopIfTrue="1">
      <formula>$E$330&lt;&gt;""</formula>
    </cfRule>
  </conditionalFormatting>
  <conditionalFormatting sqref="D334:E334">
    <cfRule type="expression" dxfId="555" priority="14895" stopIfTrue="1">
      <formula>$E$334&lt;&gt;""</formula>
    </cfRule>
  </conditionalFormatting>
  <conditionalFormatting sqref="D335:E335">
    <cfRule type="expression" dxfId="554" priority="14900" stopIfTrue="1">
      <formula>$E$335&lt;&gt;""</formula>
    </cfRule>
    <cfRule type="expression" dxfId="553" priority="14901" stopIfTrue="1">
      <formula>$D$334="No"</formula>
    </cfRule>
  </conditionalFormatting>
  <conditionalFormatting sqref="D336:E336">
    <cfRule type="expression" dxfId="552" priority="14908" stopIfTrue="1">
      <formula>$E$336&lt;&gt;""</formula>
    </cfRule>
    <cfRule type="expression" dxfId="551" priority="14909" stopIfTrue="1">
      <formula>$D$334="No"</formula>
    </cfRule>
  </conditionalFormatting>
  <conditionalFormatting sqref="D337:E337">
    <cfRule type="expression" dxfId="550" priority="14917" stopIfTrue="1">
      <formula>$D$334="No"</formula>
    </cfRule>
    <cfRule type="expression" dxfId="549" priority="14916" stopIfTrue="1">
      <formula>$E$337&lt;&gt;""</formula>
    </cfRule>
  </conditionalFormatting>
  <conditionalFormatting sqref="D339:E339">
    <cfRule type="expression" dxfId="548" priority="14934" stopIfTrue="1">
      <formula>$E$339&lt;&gt;""</formula>
    </cfRule>
  </conditionalFormatting>
  <conditionalFormatting sqref="D340:E340">
    <cfRule type="expression" dxfId="547" priority="14945" stopIfTrue="1">
      <formula>$E$340&lt;&gt;""</formula>
    </cfRule>
  </conditionalFormatting>
  <conditionalFormatting sqref="D344:E344">
    <cfRule type="expression" dxfId="546" priority="14952" stopIfTrue="1">
      <formula>$E$344&lt;&gt;""</formula>
    </cfRule>
  </conditionalFormatting>
  <conditionalFormatting sqref="D345:E345">
    <cfRule type="expression" dxfId="545" priority="14958" stopIfTrue="1">
      <formula>$D$344="No"</formula>
    </cfRule>
    <cfRule type="expression" dxfId="544" priority="14957" stopIfTrue="1">
      <formula>$E$345&lt;&gt;""</formula>
    </cfRule>
  </conditionalFormatting>
  <conditionalFormatting sqref="D346:E346">
    <cfRule type="expression" dxfId="543" priority="14966" stopIfTrue="1">
      <formula>$D$344="No"</formula>
    </cfRule>
    <cfRule type="expression" dxfId="542" priority="14965" stopIfTrue="1">
      <formula>$E$346&lt;&gt;""</formula>
    </cfRule>
  </conditionalFormatting>
  <conditionalFormatting sqref="D347:E347">
    <cfRule type="expression" dxfId="541" priority="14974" stopIfTrue="1">
      <formula>$D$344="No"</formula>
    </cfRule>
    <cfRule type="expression" dxfId="540" priority="14973" stopIfTrue="1">
      <formula>$E$347&lt;&gt;""</formula>
    </cfRule>
  </conditionalFormatting>
  <conditionalFormatting sqref="D349:E349">
    <cfRule type="expression" dxfId="539" priority="14991" stopIfTrue="1">
      <formula>$E$349&lt;&gt;""</formula>
    </cfRule>
  </conditionalFormatting>
  <conditionalFormatting sqref="D350:E350">
    <cfRule type="expression" dxfId="538" priority="15002" stopIfTrue="1">
      <formula>$E$350&lt;&gt;""</formula>
    </cfRule>
  </conditionalFormatting>
  <conditionalFormatting sqref="D354:E354">
    <cfRule type="expression" dxfId="537" priority="15009" stopIfTrue="1">
      <formula>$E$354&lt;&gt;""</formula>
    </cfRule>
  </conditionalFormatting>
  <conditionalFormatting sqref="D355:E355">
    <cfRule type="expression" dxfId="536" priority="15014" stopIfTrue="1">
      <formula>$E$355&lt;&gt;""</formula>
    </cfRule>
    <cfRule type="expression" dxfId="535" priority="15015" stopIfTrue="1">
      <formula>$D$354="No"</formula>
    </cfRule>
  </conditionalFormatting>
  <conditionalFormatting sqref="D356:E356">
    <cfRule type="expression" dxfId="534" priority="15022" stopIfTrue="1">
      <formula>$E$356&lt;&gt;""</formula>
    </cfRule>
    <cfRule type="expression" dxfId="533" priority="15023" stopIfTrue="1">
      <formula>$D$354="No"</formula>
    </cfRule>
  </conditionalFormatting>
  <conditionalFormatting sqref="D357:E357">
    <cfRule type="expression" dxfId="532" priority="15031" stopIfTrue="1">
      <formula>$D$354="No"</formula>
    </cfRule>
    <cfRule type="expression" dxfId="531" priority="15030" stopIfTrue="1">
      <formula>$E$357&lt;&gt;""</formula>
    </cfRule>
  </conditionalFormatting>
  <conditionalFormatting sqref="D359:E359">
    <cfRule type="expression" dxfId="530" priority="15048" stopIfTrue="1">
      <formula>$E$359&lt;&gt;""</formula>
    </cfRule>
  </conditionalFormatting>
  <conditionalFormatting sqref="D360:E360">
    <cfRule type="expression" dxfId="529" priority="15059" stopIfTrue="1">
      <formula>$E$360&lt;&gt;""</formula>
    </cfRule>
  </conditionalFormatting>
  <conditionalFormatting sqref="D364:E364">
    <cfRule type="expression" dxfId="528" priority="15066" stopIfTrue="1">
      <formula>$E$364&lt;&gt;""</formula>
    </cfRule>
  </conditionalFormatting>
  <conditionalFormatting sqref="D365:E365">
    <cfRule type="expression" dxfId="527" priority="15072" stopIfTrue="1">
      <formula>$D$364="No"</formula>
    </cfRule>
    <cfRule type="expression" dxfId="526" priority="15071" stopIfTrue="1">
      <formula>$E$365&lt;&gt;""</formula>
    </cfRule>
  </conditionalFormatting>
  <conditionalFormatting sqref="D366:E366">
    <cfRule type="expression" dxfId="525" priority="15080" stopIfTrue="1">
      <formula>$D$364="No"</formula>
    </cfRule>
    <cfRule type="expression" dxfId="524" priority="15079" stopIfTrue="1">
      <formula>$E$366&lt;&gt;""</formula>
    </cfRule>
  </conditionalFormatting>
  <conditionalFormatting sqref="D367:E367">
    <cfRule type="expression" dxfId="523" priority="15088" stopIfTrue="1">
      <formula>$D$364="No"</formula>
    </cfRule>
    <cfRule type="expression" dxfId="522" priority="15087" stopIfTrue="1">
      <formula>$E$367&lt;&gt;""</formula>
    </cfRule>
  </conditionalFormatting>
  <conditionalFormatting sqref="D369:E369">
    <cfRule type="expression" dxfId="521" priority="15105" stopIfTrue="1">
      <formula>$E$369&lt;&gt;""</formula>
    </cfRule>
  </conditionalFormatting>
  <conditionalFormatting sqref="D370:E370">
    <cfRule type="expression" dxfId="520" priority="15116" stopIfTrue="1">
      <formula>$E$370&lt;&gt;""</formula>
    </cfRule>
  </conditionalFormatting>
  <conditionalFormatting sqref="D374:E374">
    <cfRule type="expression" dxfId="519" priority="15123" stopIfTrue="1">
      <formula>$E$374&lt;&gt;""</formula>
    </cfRule>
  </conditionalFormatting>
  <conditionalFormatting sqref="D375:E375">
    <cfRule type="expression" dxfId="518" priority="15128" stopIfTrue="1">
      <formula>$E$375&lt;&gt;""</formula>
    </cfRule>
    <cfRule type="expression" dxfId="517" priority="15129" stopIfTrue="1">
      <formula>$D$374="No"</formula>
    </cfRule>
  </conditionalFormatting>
  <conditionalFormatting sqref="D376:E376">
    <cfRule type="expression" dxfId="516" priority="15136" stopIfTrue="1">
      <formula>$E$376&lt;&gt;""</formula>
    </cfRule>
    <cfRule type="expression" dxfId="515" priority="15137" stopIfTrue="1">
      <formula>$D$374="No"</formula>
    </cfRule>
  </conditionalFormatting>
  <conditionalFormatting sqref="D377:E377">
    <cfRule type="expression" dxfId="514" priority="15144" stopIfTrue="1">
      <formula>$E$377&lt;&gt;""</formula>
    </cfRule>
    <cfRule type="expression" dxfId="513" priority="15145" stopIfTrue="1">
      <formula>$D$374="No"</formula>
    </cfRule>
  </conditionalFormatting>
  <conditionalFormatting sqref="D379:E379">
    <cfRule type="expression" dxfId="512" priority="15162" stopIfTrue="1">
      <formula>$E$379&lt;&gt;""</formula>
    </cfRule>
  </conditionalFormatting>
  <conditionalFormatting sqref="D380:E380">
    <cfRule type="expression" dxfId="511" priority="15173" stopIfTrue="1">
      <formula>$E$380&lt;&gt;""</formula>
    </cfRule>
  </conditionalFormatting>
  <conditionalFormatting sqref="D384:E384">
    <cfRule type="expression" dxfId="510" priority="15180" stopIfTrue="1">
      <formula>$E$384&lt;&gt;""</formula>
    </cfRule>
  </conditionalFormatting>
  <conditionalFormatting sqref="D385:E385">
    <cfRule type="expression" dxfId="509" priority="15185" stopIfTrue="1">
      <formula>$E$385&lt;&gt;""</formula>
    </cfRule>
    <cfRule type="expression" dxfId="508" priority="15186" stopIfTrue="1">
      <formula>$D$384="No"</formula>
    </cfRule>
  </conditionalFormatting>
  <conditionalFormatting sqref="D386:E386">
    <cfRule type="expression" dxfId="507" priority="15193" stopIfTrue="1">
      <formula>$E$386&lt;&gt;""</formula>
    </cfRule>
    <cfRule type="expression" dxfId="506" priority="15194" stopIfTrue="1">
      <formula>$D$384="No"</formula>
    </cfRule>
  </conditionalFormatting>
  <conditionalFormatting sqref="D387:E387">
    <cfRule type="expression" dxfId="505" priority="15201" stopIfTrue="1">
      <formula>$E$387&lt;&gt;""</formula>
    </cfRule>
    <cfRule type="expression" dxfId="504" priority="15202" stopIfTrue="1">
      <formula>$D$384="No"</formula>
    </cfRule>
  </conditionalFormatting>
  <conditionalFormatting sqref="D389:E389">
    <cfRule type="expression" dxfId="503" priority="15219" stopIfTrue="1">
      <formula>$E$389&lt;&gt;""</formula>
    </cfRule>
  </conditionalFormatting>
  <conditionalFormatting sqref="D390:E390">
    <cfRule type="expression" dxfId="502" priority="15230" stopIfTrue="1">
      <formula>$E$390&lt;&gt;""</formula>
    </cfRule>
  </conditionalFormatting>
  <conditionalFormatting sqref="D394:E394">
    <cfRule type="expression" dxfId="501" priority="15237" stopIfTrue="1">
      <formula>$E$394&lt;&gt;""</formula>
    </cfRule>
  </conditionalFormatting>
  <conditionalFormatting sqref="D395:E395">
    <cfRule type="expression" dxfId="500" priority="15243" stopIfTrue="1">
      <formula>$D$394="No"</formula>
    </cfRule>
    <cfRule type="expression" dxfId="499" priority="15242" stopIfTrue="1">
      <formula>$E$395&lt;&gt;""</formula>
    </cfRule>
  </conditionalFormatting>
  <conditionalFormatting sqref="D396:E396">
    <cfRule type="expression" dxfId="498" priority="15250" stopIfTrue="1">
      <formula>$E$396&lt;&gt;""</formula>
    </cfRule>
    <cfRule type="expression" dxfId="497" priority="15251" stopIfTrue="1">
      <formula>$D$394="No"</formula>
    </cfRule>
  </conditionalFormatting>
  <conditionalFormatting sqref="D397:E397">
    <cfRule type="expression" dxfId="496" priority="15258" stopIfTrue="1">
      <formula>$E$397&lt;&gt;""</formula>
    </cfRule>
    <cfRule type="expression" dxfId="495" priority="15259" stopIfTrue="1">
      <formula>$D$394="No"</formula>
    </cfRule>
  </conditionalFormatting>
  <conditionalFormatting sqref="D399:E399">
    <cfRule type="expression" dxfId="494" priority="15276" stopIfTrue="1">
      <formula>$E$399&lt;&gt;""</formula>
    </cfRule>
  </conditionalFormatting>
  <conditionalFormatting sqref="D400:E400">
    <cfRule type="expression" dxfId="493" priority="15287" stopIfTrue="1">
      <formula>$E$400&lt;&gt;""</formula>
    </cfRule>
  </conditionalFormatting>
  <conditionalFormatting sqref="D404:E404">
    <cfRule type="expression" dxfId="492" priority="15294" stopIfTrue="1">
      <formula>$E$404&lt;&gt;""</formula>
    </cfRule>
  </conditionalFormatting>
  <conditionalFormatting sqref="D405:E405">
    <cfRule type="expression" dxfId="491" priority="15299" stopIfTrue="1">
      <formula>$E$405&lt;&gt;""</formula>
    </cfRule>
    <cfRule type="expression" dxfId="490" priority="15300" stopIfTrue="1">
      <formula>$D$404="No"</formula>
    </cfRule>
  </conditionalFormatting>
  <conditionalFormatting sqref="D406:E406">
    <cfRule type="expression" dxfId="489" priority="15307" stopIfTrue="1">
      <formula>$E$406&lt;&gt;""</formula>
    </cfRule>
    <cfRule type="expression" dxfId="488" priority="15308" stopIfTrue="1">
      <formula>$D$404="No"</formula>
    </cfRule>
  </conditionalFormatting>
  <conditionalFormatting sqref="D407:E407">
    <cfRule type="expression" dxfId="487" priority="15315" stopIfTrue="1">
      <formula>$E$407&lt;&gt;""</formula>
    </cfRule>
    <cfRule type="expression" dxfId="486" priority="15316" stopIfTrue="1">
      <formula>$D$404="No"</formula>
    </cfRule>
  </conditionalFormatting>
  <conditionalFormatting sqref="D409:E409">
    <cfRule type="expression" dxfId="485" priority="15333" stopIfTrue="1">
      <formula>$E$409&lt;&gt;""</formula>
    </cfRule>
  </conditionalFormatting>
  <conditionalFormatting sqref="D410:E410">
    <cfRule type="expression" dxfId="484" priority="15344" stopIfTrue="1">
      <formula>$E$410&lt;&gt;""</formula>
    </cfRule>
  </conditionalFormatting>
  <conditionalFormatting sqref="D414:E414">
    <cfRule type="expression" dxfId="483" priority="15351" stopIfTrue="1">
      <formula>$E$414&lt;&gt;""</formula>
    </cfRule>
  </conditionalFormatting>
  <conditionalFormatting sqref="D415:E415">
    <cfRule type="expression" dxfId="482" priority="15357" stopIfTrue="1">
      <formula>$D$414="No"</formula>
    </cfRule>
    <cfRule type="expression" dxfId="481" priority="15356" stopIfTrue="1">
      <formula>$E$415&lt;&gt;""</formula>
    </cfRule>
  </conditionalFormatting>
  <conditionalFormatting sqref="D416:E416">
    <cfRule type="expression" dxfId="480" priority="15365" stopIfTrue="1">
      <formula>$D$414="No"</formula>
    </cfRule>
    <cfRule type="expression" dxfId="479" priority="15364" stopIfTrue="1">
      <formula>$E$416&lt;&gt;""</formula>
    </cfRule>
  </conditionalFormatting>
  <conditionalFormatting sqref="D417:E417">
    <cfRule type="expression" dxfId="478" priority="15373" stopIfTrue="1">
      <formula>$D$414="No"</formula>
    </cfRule>
    <cfRule type="expression" dxfId="477" priority="15372" stopIfTrue="1">
      <formula>$E$417&lt;&gt;""</formula>
    </cfRule>
  </conditionalFormatting>
  <conditionalFormatting sqref="D419:E419">
    <cfRule type="expression" dxfId="476" priority="15390" stopIfTrue="1">
      <formula>$E$419&lt;&gt;""</formula>
    </cfRule>
  </conditionalFormatting>
  <conditionalFormatting sqref="D420:E420">
    <cfRule type="expression" dxfId="475" priority="15401" stopIfTrue="1">
      <formula>$E$420&lt;&gt;""</formula>
    </cfRule>
  </conditionalFormatting>
  <conditionalFormatting sqref="D424:E424">
    <cfRule type="expression" dxfId="474" priority="15408" stopIfTrue="1">
      <formula>$E$424&lt;&gt;""</formula>
    </cfRule>
  </conditionalFormatting>
  <conditionalFormatting sqref="D425:E425">
    <cfRule type="expression" dxfId="473" priority="15414" stopIfTrue="1">
      <formula>$D$424="No"</formula>
    </cfRule>
    <cfRule type="expression" dxfId="472" priority="15413" stopIfTrue="1">
      <formula>$E$425&lt;&gt;""</formula>
    </cfRule>
  </conditionalFormatting>
  <conditionalFormatting sqref="D426:E426">
    <cfRule type="expression" dxfId="471" priority="15422" stopIfTrue="1">
      <formula>$D$424="No"</formula>
    </cfRule>
    <cfRule type="expression" dxfId="470" priority="15421" stopIfTrue="1">
      <formula>$E$426&lt;&gt;""</formula>
    </cfRule>
  </conditionalFormatting>
  <conditionalFormatting sqref="D427:E427">
    <cfRule type="expression" dxfId="469" priority="15429" stopIfTrue="1">
      <formula>$E$427&lt;&gt;""</formula>
    </cfRule>
    <cfRule type="expression" dxfId="468" priority="15430" stopIfTrue="1">
      <formula>$D$424="No"</formula>
    </cfRule>
  </conditionalFormatting>
  <conditionalFormatting sqref="D429:E429">
    <cfRule type="expression" dxfId="467" priority="15447" stopIfTrue="1">
      <formula>$E$429&lt;&gt;""</formula>
    </cfRule>
  </conditionalFormatting>
  <conditionalFormatting sqref="D430:E430">
    <cfRule type="expression" dxfId="466" priority="15458" stopIfTrue="1">
      <formula>$E$430&lt;&gt;""</formula>
    </cfRule>
  </conditionalFormatting>
  <conditionalFormatting sqref="D434:E434">
    <cfRule type="expression" dxfId="465" priority="15465" stopIfTrue="1">
      <formula>$E$434&lt;&gt;""</formula>
    </cfRule>
  </conditionalFormatting>
  <conditionalFormatting sqref="D435:E435">
    <cfRule type="expression" dxfId="464" priority="15471" stopIfTrue="1">
      <formula>$D$434="No"</formula>
    </cfRule>
    <cfRule type="expression" dxfId="463" priority="15470" stopIfTrue="1">
      <formula>$E$435&lt;&gt;""</formula>
    </cfRule>
  </conditionalFormatting>
  <conditionalFormatting sqref="D436:E436">
    <cfRule type="expression" dxfId="462" priority="15478" stopIfTrue="1">
      <formula>$E$436&lt;&gt;""</formula>
    </cfRule>
    <cfRule type="expression" dxfId="461" priority="15479" stopIfTrue="1">
      <formula>$D$434="No"</formula>
    </cfRule>
  </conditionalFormatting>
  <conditionalFormatting sqref="D437:E437">
    <cfRule type="expression" dxfId="460" priority="15486" stopIfTrue="1">
      <formula>$E$437&lt;&gt;""</formula>
    </cfRule>
    <cfRule type="expression" dxfId="459" priority="15487" stopIfTrue="1">
      <formula>$D$434="No"</formula>
    </cfRule>
  </conditionalFormatting>
  <conditionalFormatting sqref="D439:E439">
    <cfRule type="expression" dxfId="458" priority="15504" stopIfTrue="1">
      <formula>$E$439&lt;&gt;""</formula>
    </cfRule>
  </conditionalFormatting>
  <conditionalFormatting sqref="D440:E440">
    <cfRule type="expression" dxfId="457" priority="15515" stopIfTrue="1">
      <formula>$E$440&lt;&gt;""</formula>
    </cfRule>
  </conditionalFormatting>
  <conditionalFormatting sqref="D444:E444">
    <cfRule type="expression" dxfId="456" priority="15522" stopIfTrue="1">
      <formula>$E$444&lt;&gt;""</formula>
    </cfRule>
  </conditionalFormatting>
  <conditionalFormatting sqref="D445:E445">
    <cfRule type="expression" dxfId="455" priority="15528" stopIfTrue="1">
      <formula>$D$444="No"</formula>
    </cfRule>
    <cfRule type="expression" dxfId="454" priority="15527" stopIfTrue="1">
      <formula>$E$445&lt;&gt;""</formula>
    </cfRule>
  </conditionalFormatting>
  <conditionalFormatting sqref="D446:E446">
    <cfRule type="expression" dxfId="453" priority="15535" stopIfTrue="1">
      <formula>$E$446&lt;&gt;""</formula>
    </cfRule>
    <cfRule type="expression" dxfId="452" priority="15536" stopIfTrue="1">
      <formula>$D$444="No"</formula>
    </cfRule>
  </conditionalFormatting>
  <conditionalFormatting sqref="D447:E447">
    <cfRule type="expression" dxfId="451" priority="15544" stopIfTrue="1">
      <formula>$D$444="No"</formula>
    </cfRule>
    <cfRule type="expression" dxfId="450" priority="15543" stopIfTrue="1">
      <formula>$E$447&lt;&gt;""</formula>
    </cfRule>
  </conditionalFormatting>
  <conditionalFormatting sqref="D449:E449">
    <cfRule type="expression" dxfId="449" priority="15561" stopIfTrue="1">
      <formula>$E$449&lt;&gt;""</formula>
    </cfRule>
  </conditionalFormatting>
  <conditionalFormatting sqref="D450:E450">
    <cfRule type="expression" dxfId="448" priority="15572" stopIfTrue="1">
      <formula>$E$450&lt;&gt;""</formula>
    </cfRule>
  </conditionalFormatting>
  <conditionalFormatting sqref="D454:E454">
    <cfRule type="expression" dxfId="447" priority="15579" stopIfTrue="1">
      <formula>$E$454&lt;&gt;""</formula>
    </cfRule>
  </conditionalFormatting>
  <conditionalFormatting sqref="D455:E455">
    <cfRule type="expression" dxfId="446" priority="15585" stopIfTrue="1">
      <formula>$D$454="No"</formula>
    </cfRule>
    <cfRule type="expression" dxfId="445" priority="15584" stopIfTrue="1">
      <formula>$E$455&lt;&gt;""</formula>
    </cfRule>
  </conditionalFormatting>
  <conditionalFormatting sqref="D456:E456">
    <cfRule type="expression" dxfId="444" priority="15593" stopIfTrue="1">
      <formula>$D$454="No"</formula>
    </cfRule>
    <cfRule type="expression" dxfId="443" priority="15592" stopIfTrue="1">
      <formula>$E$456&lt;&gt;""</formula>
    </cfRule>
  </conditionalFormatting>
  <conditionalFormatting sqref="D457:E457">
    <cfRule type="expression" dxfId="442" priority="15601" stopIfTrue="1">
      <formula>$D$454="No"</formula>
    </cfRule>
    <cfRule type="expression" dxfId="441" priority="15600" stopIfTrue="1">
      <formula>$E$457&lt;&gt;""</formula>
    </cfRule>
  </conditionalFormatting>
  <conditionalFormatting sqref="D459:E459">
    <cfRule type="expression" dxfId="440" priority="15618" stopIfTrue="1">
      <formula>$E$459&lt;&gt;""</formula>
    </cfRule>
  </conditionalFormatting>
  <conditionalFormatting sqref="D460:E460">
    <cfRule type="expression" dxfId="439" priority="15629" stopIfTrue="1">
      <formula>$E$460&lt;&gt;""</formula>
    </cfRule>
  </conditionalFormatting>
  <conditionalFormatting sqref="D464:E464">
    <cfRule type="expression" dxfId="438" priority="15636" stopIfTrue="1">
      <formula>$E$464&lt;&gt;""</formula>
    </cfRule>
  </conditionalFormatting>
  <conditionalFormatting sqref="D465:E465">
    <cfRule type="expression" dxfId="437" priority="15641" stopIfTrue="1">
      <formula>$E$465&lt;&gt;""</formula>
    </cfRule>
    <cfRule type="expression" dxfId="436" priority="15642" stopIfTrue="1">
      <formula>$D$464="No"</formula>
    </cfRule>
  </conditionalFormatting>
  <conditionalFormatting sqref="D466:E466">
    <cfRule type="expression" dxfId="435" priority="15650" stopIfTrue="1">
      <formula>$D$464="No"</formula>
    </cfRule>
    <cfRule type="expression" dxfId="434" priority="15649" stopIfTrue="1">
      <formula>$E$466&lt;&gt;""</formula>
    </cfRule>
  </conditionalFormatting>
  <conditionalFormatting sqref="D467:E467">
    <cfRule type="expression" dxfId="433" priority="15657" stopIfTrue="1">
      <formula>$E$467&lt;&gt;""</formula>
    </cfRule>
    <cfRule type="expression" dxfId="432" priority="15658" stopIfTrue="1">
      <formula>$D$464="No"</formula>
    </cfRule>
  </conditionalFormatting>
  <conditionalFormatting sqref="D469:E469">
    <cfRule type="expression" dxfId="431" priority="15675" stopIfTrue="1">
      <formula>$E$469&lt;&gt;""</formula>
    </cfRule>
  </conditionalFormatting>
  <conditionalFormatting sqref="D470:E470">
    <cfRule type="expression" dxfId="430" priority="15686" stopIfTrue="1">
      <formula>$E$470&lt;&gt;""</formula>
    </cfRule>
  </conditionalFormatting>
  <conditionalFormatting sqref="D474:E474">
    <cfRule type="expression" dxfId="429" priority="15693" stopIfTrue="1">
      <formula>$E$474&lt;&gt;""</formula>
    </cfRule>
  </conditionalFormatting>
  <conditionalFormatting sqref="D475:E475">
    <cfRule type="expression" dxfId="428" priority="15699" stopIfTrue="1">
      <formula>$D$474="No"</formula>
    </cfRule>
    <cfRule type="expression" dxfId="427" priority="15698" stopIfTrue="1">
      <formula>$E$475&lt;&gt;""</formula>
    </cfRule>
  </conditionalFormatting>
  <conditionalFormatting sqref="D476:E476">
    <cfRule type="expression" dxfId="426" priority="15707" stopIfTrue="1">
      <formula>$D$474="No"</formula>
    </cfRule>
    <cfRule type="expression" dxfId="425" priority="15706" stopIfTrue="1">
      <formula>$E$476&lt;&gt;""</formula>
    </cfRule>
  </conditionalFormatting>
  <conditionalFormatting sqref="D477:E477">
    <cfRule type="expression" dxfId="424" priority="15715" stopIfTrue="1">
      <formula>$D$474="No"</formula>
    </cfRule>
    <cfRule type="expression" dxfId="423" priority="15714" stopIfTrue="1">
      <formula>$E$477&lt;&gt;""</formula>
    </cfRule>
  </conditionalFormatting>
  <conditionalFormatting sqref="D479:E479">
    <cfRule type="expression" dxfId="422" priority="15732" stopIfTrue="1">
      <formula>$E$479&lt;&gt;""</formula>
    </cfRule>
  </conditionalFormatting>
  <conditionalFormatting sqref="D480:E480">
    <cfRule type="expression" dxfId="421" priority="15743" stopIfTrue="1">
      <formula>$E$480&lt;&gt;""</formula>
    </cfRule>
  </conditionalFormatting>
  <conditionalFormatting sqref="D484:E484">
    <cfRule type="expression" dxfId="420" priority="15750" stopIfTrue="1">
      <formula>$E$484&lt;&gt;""</formula>
    </cfRule>
  </conditionalFormatting>
  <conditionalFormatting sqref="D485:E485">
    <cfRule type="expression" dxfId="419" priority="15756" stopIfTrue="1">
      <formula>$D$484="No"</formula>
    </cfRule>
    <cfRule type="expression" dxfId="418" priority="15755" stopIfTrue="1">
      <formula>$E$485&lt;&gt;""</formula>
    </cfRule>
  </conditionalFormatting>
  <conditionalFormatting sqref="D486:E486">
    <cfRule type="expression" dxfId="417" priority="15763" stopIfTrue="1">
      <formula>$E$486&lt;&gt;""</formula>
    </cfRule>
    <cfRule type="expression" dxfId="416" priority="15764" stopIfTrue="1">
      <formula>$D$484="No"</formula>
    </cfRule>
  </conditionalFormatting>
  <conditionalFormatting sqref="D487:E487">
    <cfRule type="expression" dxfId="415" priority="15772" stopIfTrue="1">
      <formula>$D$484="No"</formula>
    </cfRule>
    <cfRule type="expression" dxfId="414" priority="15771" stopIfTrue="1">
      <formula>$E$487&lt;&gt;""</formula>
    </cfRule>
  </conditionalFormatting>
  <conditionalFormatting sqref="D489:E489">
    <cfRule type="expression" dxfId="413" priority="15789" stopIfTrue="1">
      <formula>$E$489&lt;&gt;""</formula>
    </cfRule>
  </conditionalFormatting>
  <conditionalFormatting sqref="D490:E490">
    <cfRule type="expression" dxfId="412" priority="15800" stopIfTrue="1">
      <formula>$E$490&lt;&gt;""</formula>
    </cfRule>
  </conditionalFormatting>
  <conditionalFormatting sqref="D494:E494">
    <cfRule type="expression" dxfId="411" priority="15807" stopIfTrue="1">
      <formula>$E$494&lt;&gt;""</formula>
    </cfRule>
  </conditionalFormatting>
  <conditionalFormatting sqref="D495:E495">
    <cfRule type="expression" dxfId="410" priority="15812" stopIfTrue="1">
      <formula>$E$495&lt;&gt;""</formula>
    </cfRule>
    <cfRule type="expression" dxfId="409" priority="15813" stopIfTrue="1">
      <formula>$D$494="No"</formula>
    </cfRule>
  </conditionalFormatting>
  <conditionalFormatting sqref="D496:E496">
    <cfRule type="expression" dxfId="408" priority="15820" stopIfTrue="1">
      <formula>$E$496&lt;&gt;""</formula>
    </cfRule>
    <cfRule type="expression" dxfId="407" priority="15821" stopIfTrue="1">
      <formula>$D$494="No"</formula>
    </cfRule>
  </conditionalFormatting>
  <conditionalFormatting sqref="D497:E497">
    <cfRule type="expression" dxfId="406" priority="15828" stopIfTrue="1">
      <formula>$E$497&lt;&gt;""</formula>
    </cfRule>
    <cfRule type="expression" dxfId="405" priority="15829" stopIfTrue="1">
      <formula>$D$494="No"</formula>
    </cfRule>
  </conditionalFormatting>
  <conditionalFormatting sqref="D499:E499">
    <cfRule type="expression" dxfId="404" priority="15846" stopIfTrue="1">
      <formula>$E$499&lt;&gt;""</formula>
    </cfRule>
  </conditionalFormatting>
  <conditionalFormatting sqref="D500:E500">
    <cfRule type="expression" dxfId="403" priority="15857" stopIfTrue="1">
      <formula>$E$500&lt;&gt;""</formula>
    </cfRule>
  </conditionalFormatting>
  <conditionalFormatting sqref="D504:E504">
    <cfRule type="expression" dxfId="402" priority="15864" stopIfTrue="1">
      <formula>$E$504&lt;&gt;""</formula>
    </cfRule>
  </conditionalFormatting>
  <conditionalFormatting sqref="D505:E505">
    <cfRule type="expression" dxfId="401" priority="15869" stopIfTrue="1">
      <formula>$E$505&lt;&gt;""</formula>
    </cfRule>
    <cfRule type="expression" dxfId="400" priority="15870" stopIfTrue="1">
      <formula>$D$504="No"</formula>
    </cfRule>
  </conditionalFormatting>
  <conditionalFormatting sqref="D506:E506">
    <cfRule type="expression" dxfId="399" priority="15877" stopIfTrue="1">
      <formula>$E$506&lt;&gt;""</formula>
    </cfRule>
    <cfRule type="expression" dxfId="398" priority="15878" stopIfTrue="1">
      <formula>$D$504="No"</formula>
    </cfRule>
  </conditionalFormatting>
  <conditionalFormatting sqref="D507:E507">
    <cfRule type="expression" dxfId="397" priority="15885" stopIfTrue="1">
      <formula>$E$507&lt;&gt;""</formula>
    </cfRule>
    <cfRule type="expression" dxfId="396" priority="15886" stopIfTrue="1">
      <formula>$D$504="No"</formula>
    </cfRule>
  </conditionalFormatting>
  <conditionalFormatting sqref="D509:E509">
    <cfRule type="expression" dxfId="395" priority="15903" stopIfTrue="1">
      <formula>$E$509&lt;&gt;""</formula>
    </cfRule>
  </conditionalFormatting>
  <conditionalFormatting sqref="D510:E510">
    <cfRule type="expression" dxfId="394" priority="15914" stopIfTrue="1">
      <formula>$E$510&lt;&gt;""</formula>
    </cfRule>
  </conditionalFormatting>
  <conditionalFormatting sqref="D514:E514">
    <cfRule type="expression" dxfId="393" priority="15921" stopIfTrue="1">
      <formula>$E$514&lt;&gt;""</formula>
    </cfRule>
  </conditionalFormatting>
  <conditionalFormatting sqref="D515:E515">
    <cfRule type="expression" dxfId="392" priority="15926" stopIfTrue="1">
      <formula>$E$515&lt;&gt;""</formula>
    </cfRule>
    <cfRule type="expression" dxfId="391" priority="15927" stopIfTrue="1">
      <formula>$D$514="No"</formula>
    </cfRule>
  </conditionalFormatting>
  <conditionalFormatting sqref="D516:E516">
    <cfRule type="expression" dxfId="390" priority="15935" stopIfTrue="1">
      <formula>$D$514="No"</formula>
    </cfRule>
    <cfRule type="expression" dxfId="389" priority="15934" stopIfTrue="1">
      <formula>$E$516&lt;&gt;""</formula>
    </cfRule>
  </conditionalFormatting>
  <conditionalFormatting sqref="D517:E517">
    <cfRule type="expression" dxfId="388" priority="15942" stopIfTrue="1">
      <formula>$E$517&lt;&gt;""</formula>
    </cfRule>
    <cfRule type="expression" dxfId="387" priority="15943" stopIfTrue="1">
      <formula>$D$514="No"</formula>
    </cfRule>
  </conditionalFormatting>
  <conditionalFormatting sqref="D519:E519">
    <cfRule type="expression" dxfId="386" priority="15960" stopIfTrue="1">
      <formula>$E$519&lt;&gt;""</formula>
    </cfRule>
  </conditionalFormatting>
  <conditionalFormatting sqref="D520:E520">
    <cfRule type="expression" dxfId="385" priority="15971" stopIfTrue="1">
      <formula>$E$520&lt;&gt;""</formula>
    </cfRule>
  </conditionalFormatting>
  <conditionalFormatting sqref="D524:E524">
    <cfRule type="expression" dxfId="384" priority="15978" stopIfTrue="1">
      <formula>$E$524&lt;&gt;""</formula>
    </cfRule>
  </conditionalFormatting>
  <conditionalFormatting sqref="D525:E525">
    <cfRule type="expression" dxfId="383" priority="15984" stopIfTrue="1">
      <formula>$D$524="No"</formula>
    </cfRule>
    <cfRule type="expression" dxfId="382" priority="15983" stopIfTrue="1">
      <formula>$E$525&lt;&gt;""</formula>
    </cfRule>
  </conditionalFormatting>
  <conditionalFormatting sqref="D526:E526">
    <cfRule type="expression" dxfId="381" priority="15991" stopIfTrue="1">
      <formula>$E$526&lt;&gt;""</formula>
    </cfRule>
    <cfRule type="expression" dxfId="380" priority="15992" stopIfTrue="1">
      <formula>$D$524="No"</formula>
    </cfRule>
  </conditionalFormatting>
  <conditionalFormatting sqref="D527:E527">
    <cfRule type="expression" dxfId="379" priority="15999" stopIfTrue="1">
      <formula>$E$527&lt;&gt;""</formula>
    </cfRule>
    <cfRule type="expression" dxfId="378" priority="16000" stopIfTrue="1">
      <formula>$D$524="No"</formula>
    </cfRule>
  </conditionalFormatting>
  <conditionalFormatting sqref="D529:E529">
    <cfRule type="expression" dxfId="377" priority="16017" stopIfTrue="1">
      <formula>$E$529&lt;&gt;""</formula>
    </cfRule>
  </conditionalFormatting>
  <conditionalFormatting sqref="D530:E530">
    <cfRule type="expression" dxfId="376" priority="16028" stopIfTrue="1">
      <formula>$E$530&lt;&gt;""</formula>
    </cfRule>
  </conditionalFormatting>
  <conditionalFormatting sqref="D534:E534">
    <cfRule type="expression" dxfId="375" priority="16035" stopIfTrue="1">
      <formula>$E$534&lt;&gt;""</formula>
    </cfRule>
  </conditionalFormatting>
  <conditionalFormatting sqref="D535:E535">
    <cfRule type="expression" dxfId="374" priority="16040" stopIfTrue="1">
      <formula>$E$535&lt;&gt;""</formula>
    </cfRule>
    <cfRule type="expression" dxfId="373" priority="16041" stopIfTrue="1">
      <formula>$D$534="No"</formula>
    </cfRule>
  </conditionalFormatting>
  <conditionalFormatting sqref="D536:E536">
    <cfRule type="expression" dxfId="372" priority="16048" stopIfTrue="1">
      <formula>$E$536&lt;&gt;""</formula>
    </cfRule>
    <cfRule type="expression" dxfId="371" priority="16049" stopIfTrue="1">
      <formula>$D$534="No"</formula>
    </cfRule>
  </conditionalFormatting>
  <conditionalFormatting sqref="D537:E537">
    <cfRule type="expression" dxfId="370" priority="16056" stopIfTrue="1">
      <formula>$E$537&lt;&gt;""</formula>
    </cfRule>
    <cfRule type="expression" dxfId="369" priority="16057" stopIfTrue="1">
      <formula>$D$534="No"</formula>
    </cfRule>
  </conditionalFormatting>
  <conditionalFormatting sqref="D539:E539">
    <cfRule type="expression" dxfId="368" priority="16074" stopIfTrue="1">
      <formula>$E$539&lt;&gt;""</formula>
    </cfRule>
  </conditionalFormatting>
  <conditionalFormatting sqref="D540:E540">
    <cfRule type="expression" dxfId="367" priority="16085" stopIfTrue="1">
      <formula>$E$540&lt;&gt;""</formula>
    </cfRule>
  </conditionalFormatting>
  <conditionalFormatting sqref="D544:E544">
    <cfRule type="expression" dxfId="366" priority="16092" stopIfTrue="1">
      <formula>$E$544&lt;&gt;""</formula>
    </cfRule>
  </conditionalFormatting>
  <conditionalFormatting sqref="D545:E545">
    <cfRule type="expression" dxfId="365" priority="16098" stopIfTrue="1">
      <formula>$D$544="No"</formula>
    </cfRule>
    <cfRule type="expression" dxfId="364" priority="16097" stopIfTrue="1">
      <formula>$E$545&lt;&gt;""</formula>
    </cfRule>
  </conditionalFormatting>
  <conditionalFormatting sqref="D546:E546">
    <cfRule type="expression" dxfId="363" priority="16105" stopIfTrue="1">
      <formula>$E$546&lt;&gt;""</formula>
    </cfRule>
    <cfRule type="expression" dxfId="362" priority="16106" stopIfTrue="1">
      <formula>$D$544="No"</formula>
    </cfRule>
  </conditionalFormatting>
  <conditionalFormatting sqref="D547:E547">
    <cfRule type="expression" dxfId="361" priority="16114" stopIfTrue="1">
      <formula>$D$544="No"</formula>
    </cfRule>
    <cfRule type="expression" dxfId="360" priority="16113" stopIfTrue="1">
      <formula>$E$547&lt;&gt;""</formula>
    </cfRule>
  </conditionalFormatting>
  <conditionalFormatting sqref="D549:E549">
    <cfRule type="expression" dxfId="359" priority="16131" stopIfTrue="1">
      <formula>$E$549&lt;&gt;""</formula>
    </cfRule>
  </conditionalFormatting>
  <conditionalFormatting sqref="D550:E550">
    <cfRule type="expression" dxfId="358" priority="16142" stopIfTrue="1">
      <formula>$E$550&lt;&gt;""</formula>
    </cfRule>
  </conditionalFormatting>
  <conditionalFormatting sqref="D554:E554">
    <cfRule type="expression" dxfId="357" priority="16149" stopIfTrue="1">
      <formula>$E$554&lt;&gt;""</formula>
    </cfRule>
  </conditionalFormatting>
  <conditionalFormatting sqref="D555:E555">
    <cfRule type="expression" dxfId="356" priority="16155" stopIfTrue="1">
      <formula>$D$554="No"</formula>
    </cfRule>
    <cfRule type="expression" dxfId="355" priority="16154" stopIfTrue="1">
      <formula>$E$555&lt;&gt;""</formula>
    </cfRule>
  </conditionalFormatting>
  <conditionalFormatting sqref="D556:E556">
    <cfRule type="expression" dxfId="354" priority="16163" stopIfTrue="1">
      <formula>$D$554="No"</formula>
    </cfRule>
    <cfRule type="expression" dxfId="353" priority="16162" stopIfTrue="1">
      <formula>$E$556&lt;&gt;""</formula>
    </cfRule>
  </conditionalFormatting>
  <conditionalFormatting sqref="D557:E557">
    <cfRule type="expression" dxfId="352" priority="16171" stopIfTrue="1">
      <formula>$D$554="No"</formula>
    </cfRule>
    <cfRule type="expression" dxfId="351" priority="16170" stopIfTrue="1">
      <formula>$E$557&lt;&gt;""</formula>
    </cfRule>
  </conditionalFormatting>
  <conditionalFormatting sqref="D559:E559">
    <cfRule type="expression" dxfId="350" priority="16188" stopIfTrue="1">
      <formula>$E$559&lt;&gt;""</formula>
    </cfRule>
  </conditionalFormatting>
  <conditionalFormatting sqref="D560:E560">
    <cfRule type="expression" dxfId="349" priority="16199" stopIfTrue="1">
      <formula>$E$560&lt;&gt;""</formula>
    </cfRule>
  </conditionalFormatting>
  <conditionalFormatting sqref="D564:E564">
    <cfRule type="expression" dxfId="348" priority="16206" stopIfTrue="1">
      <formula>$E$564&lt;&gt;""</formula>
    </cfRule>
  </conditionalFormatting>
  <conditionalFormatting sqref="D565:E565">
    <cfRule type="expression" dxfId="347" priority="16211" stopIfTrue="1">
      <formula>$E$565&lt;&gt;""</formula>
    </cfRule>
    <cfRule type="expression" dxfId="346" priority="16212" stopIfTrue="1">
      <formula>$D$564="No"</formula>
    </cfRule>
  </conditionalFormatting>
  <conditionalFormatting sqref="D566:E566">
    <cfRule type="expression" dxfId="345" priority="16219" stopIfTrue="1">
      <formula>$E$566&lt;&gt;""</formula>
    </cfRule>
    <cfRule type="expression" dxfId="344" priority="16220" stopIfTrue="1">
      <formula>$D$564="No"</formula>
    </cfRule>
  </conditionalFormatting>
  <conditionalFormatting sqref="D567:E567">
    <cfRule type="expression" dxfId="343" priority="16228" stopIfTrue="1">
      <formula>$D$564="No"</formula>
    </cfRule>
    <cfRule type="expression" dxfId="342" priority="16227" stopIfTrue="1">
      <formula>$E$567&lt;&gt;""</formula>
    </cfRule>
  </conditionalFormatting>
  <conditionalFormatting sqref="D569:E569">
    <cfRule type="expression" dxfId="341" priority="16245" stopIfTrue="1">
      <formula>$E$569&lt;&gt;""</formula>
    </cfRule>
  </conditionalFormatting>
  <conditionalFormatting sqref="D570:E570">
    <cfRule type="expression" dxfId="340" priority="16256" stopIfTrue="1">
      <formula>$E$570&lt;&gt;""</formula>
    </cfRule>
  </conditionalFormatting>
  <conditionalFormatting sqref="E8">
    <cfRule type="containsText" dxfId="339" priority="4793" operator="containsText" text="Plea">
      <formula>NOT(ISERROR(SEARCH("Plea",E8)))</formula>
    </cfRule>
  </conditionalFormatting>
  <conditionalFormatting sqref="E8:E10">
    <cfRule type="containsText" dxfId="338" priority="4884" operator="containsText" text="No">
      <formula>NOT(ISERROR(SEARCH("No",E8)))</formula>
    </cfRule>
  </conditionalFormatting>
  <conditionalFormatting sqref="E9:E10">
    <cfRule type="containsText" dxfId="337" priority="4792" operator="containsText" text="Ple">
      <formula>NOT(ISERROR(SEARCH("Ple",E9)))</formula>
    </cfRule>
  </conditionalFormatting>
  <conditionalFormatting sqref="E10">
    <cfRule type="containsText" dxfId="336" priority="2151" operator="containsText" text="Plea">
      <formula>NOT(ISERROR(SEARCH("Plea",E10)))</formula>
    </cfRule>
  </conditionalFormatting>
  <conditionalFormatting sqref="E12">
    <cfRule type="containsText" dxfId="335" priority="4883" operator="containsText" text="Confirm">
      <formula>NOT(ISERROR(SEARCH("Confirm",E12)))</formula>
    </cfRule>
  </conditionalFormatting>
  <conditionalFormatting sqref="E28">
    <cfRule type="containsText" dxfId="334" priority="4810" operator="containsText" text="Plea">
      <formula>NOT(ISERROR(SEARCH("Plea",E28)))</formula>
    </cfRule>
    <cfRule type="containsText" dxfId="333" priority="4882" operator="containsText" text="Req">
      <formula>NOT(ISERROR(SEARCH("Req",E28)))</formula>
    </cfRule>
  </conditionalFormatting>
  <conditionalFormatting sqref="E33">
    <cfRule type="containsText" dxfId="332" priority="4803" operator="containsText" text="Req">
      <formula>NOT(ISERROR(SEARCH("Req",E33)))</formula>
    </cfRule>
    <cfRule type="containsText" dxfId="331" priority="4802" operator="containsText" text="Plea">
      <formula>NOT(ISERROR(SEARCH("Plea",E33)))</formula>
    </cfRule>
  </conditionalFormatting>
  <conditionalFormatting sqref="E36">
    <cfRule type="expression" dxfId="330" priority="4881">
      <formula>$E$36&lt;&gt;""</formula>
    </cfRule>
  </conditionalFormatting>
  <conditionalFormatting sqref="E44">
    <cfRule type="expression" dxfId="329" priority="2148">
      <formula>$E$44&lt;&gt;""</formula>
    </cfRule>
  </conditionalFormatting>
  <conditionalFormatting sqref="E77">
    <cfRule type="containsText" dxfId="328" priority="4799" operator="containsText" text="Req">
      <formula>NOT(ISERROR(SEARCH("Req",E77)))</formula>
    </cfRule>
    <cfRule type="containsText" dxfId="327" priority="4798" operator="containsText" text="Plea">
      <formula>NOT(ISERROR(SEARCH("Plea",E77)))</formula>
    </cfRule>
  </conditionalFormatting>
  <conditionalFormatting sqref="E81:E82">
    <cfRule type="containsText" dxfId="326" priority="798" operator="containsText" text="value">
      <formula>NOT(ISERROR(SEARCH("value",E81)))</formula>
    </cfRule>
  </conditionalFormatting>
  <conditionalFormatting sqref="E84:E85">
    <cfRule type="containsText" dxfId="325" priority="787" operator="containsText" text="value">
      <formula>NOT(ISERROR(SEARCH("value",E84)))</formula>
    </cfRule>
  </conditionalFormatting>
  <conditionalFormatting sqref="E87:E88">
    <cfRule type="containsText" dxfId="324" priority="791" operator="containsText" text="value">
      <formula>NOT(ISERROR(SEARCH("value",E87)))</formula>
    </cfRule>
  </conditionalFormatting>
  <conditionalFormatting sqref="E91:E92">
    <cfRule type="containsText" dxfId="323" priority="790" operator="containsText" text="value">
      <formula>NOT(ISERROR(SEARCH("value",E91)))</formula>
    </cfRule>
  </conditionalFormatting>
  <conditionalFormatting sqref="E94:E95">
    <cfRule type="containsText" dxfId="322" priority="789" operator="containsText" text="value">
      <formula>NOT(ISERROR(SEARCH("value",E94)))</formula>
    </cfRule>
  </conditionalFormatting>
  <conditionalFormatting sqref="E98">
    <cfRule type="containsText" dxfId="321" priority="788" operator="containsText" text="value">
      <formula>NOT(ISERROR(SEARCH("value",E98)))</formula>
    </cfRule>
  </conditionalFormatting>
  <conditionalFormatting sqref="E103:E104">
    <cfRule type="containsText" dxfId="320" priority="799" operator="containsText" text="value">
      <formula>NOT(ISERROR(SEARCH("value",E103)))</formula>
    </cfRule>
  </conditionalFormatting>
  <conditionalFormatting sqref="E106:E107">
    <cfRule type="containsText" dxfId="319" priority="4830" operator="containsText" text="value">
      <formula>NOT(ISERROR(SEARCH("value",E106)))</formula>
    </cfRule>
  </conditionalFormatting>
  <conditionalFormatting sqref="E109:E110">
    <cfRule type="containsText" dxfId="318" priority="4829" operator="containsText" text="value">
      <formula>NOT(ISERROR(SEARCH("value",E109)))</formula>
    </cfRule>
  </conditionalFormatting>
  <conditionalFormatting sqref="E113:E114">
    <cfRule type="containsText" dxfId="317" priority="4814" operator="containsText" text="value">
      <formula>NOT(ISERROR(SEARCH("value",E113)))</formula>
    </cfRule>
  </conditionalFormatting>
  <conditionalFormatting sqref="E116:E117">
    <cfRule type="containsText" dxfId="316" priority="4813" operator="containsText" text="value">
      <formula>NOT(ISERROR(SEARCH("value",E116)))</formula>
    </cfRule>
  </conditionalFormatting>
  <conditionalFormatting sqref="E119:E120">
    <cfRule type="containsText" dxfId="315" priority="785" operator="containsText" text="value">
      <formula>NOT(ISERROR(SEARCH("value",E119)))</formula>
    </cfRule>
  </conditionalFormatting>
  <conditionalFormatting sqref="E127">
    <cfRule type="containsText" dxfId="314" priority="4807" operator="containsText" text="Req">
      <formula>NOT(ISERROR(SEARCH("Req",E127)))</formula>
    </cfRule>
    <cfRule type="containsText" dxfId="313" priority="4806" operator="containsText" text="Plea">
      <formula>NOT(ISERROR(SEARCH("Plea",E127)))</formula>
    </cfRule>
  </conditionalFormatting>
  <conditionalFormatting sqref="E130">
    <cfRule type="containsText" dxfId="312" priority="4811" operator="containsText" text="value">
      <formula>NOT(ISERROR(SEARCH("value",E130)))</formula>
    </cfRule>
  </conditionalFormatting>
  <conditionalFormatting sqref="E136">
    <cfRule type="containsText" dxfId="311" priority="4794" operator="containsText" text="Plea">
      <formula>NOT(ISERROR(SEARCH("Plea",E136)))</formula>
    </cfRule>
    <cfRule type="containsText" dxfId="310" priority="4795" operator="containsText" text="Req">
      <formula>NOT(ISERROR(SEARCH("Req",E136)))</formula>
    </cfRule>
  </conditionalFormatting>
  <conditionalFormatting sqref="E144">
    <cfRule type="expression" dxfId="309" priority="2128">
      <formula>$E$144&lt;&gt;""</formula>
    </cfRule>
  </conditionalFormatting>
  <conditionalFormatting sqref="E144:E145 D178:E178 C178:C180 C142:E143 C144:C145 C146:E146 C147:C148">
    <cfRule type="expression" dxfId="308" priority="2129">
      <formula>$D$140="No"</formula>
    </cfRule>
  </conditionalFormatting>
  <conditionalFormatting sqref="E145">
    <cfRule type="expression" dxfId="307" priority="2127">
      <formula>$E$145&lt;&gt;""</formula>
    </cfRule>
  </conditionalFormatting>
  <conditionalFormatting sqref="E147:E148">
    <cfRule type="expression" dxfId="306" priority="2126">
      <formula>$D$140="No"</formula>
    </cfRule>
  </conditionalFormatting>
  <conditionalFormatting sqref="E156">
    <cfRule type="containsText" dxfId="305" priority="4771" operator="containsText" text="Plea">
      <formula>NOT(ISERROR(SEARCH("Plea",E156)))</formula>
    </cfRule>
    <cfRule type="containsText" dxfId="304" priority="4772" operator="containsText" text="Req">
      <formula>NOT(ISERROR(SEARCH("Req",E156)))</formula>
    </cfRule>
  </conditionalFormatting>
  <conditionalFormatting sqref="E160">
    <cfRule type="containsText" dxfId="303" priority="4770" operator="containsText" text="value">
      <formula>NOT(ISERROR(SEARCH("value",E160)))</formula>
    </cfRule>
  </conditionalFormatting>
  <conditionalFormatting sqref="E162">
    <cfRule type="containsText" dxfId="302" priority="4769" operator="containsText" text="value">
      <formula>NOT(ISERROR(SEARCH("value",E162)))</formula>
    </cfRule>
  </conditionalFormatting>
  <conditionalFormatting sqref="E164">
    <cfRule type="containsText" dxfId="301" priority="4768" operator="containsText" text="value">
      <formula>NOT(ISERROR(SEARCH("value",E164)))</formula>
    </cfRule>
  </conditionalFormatting>
  <conditionalFormatting sqref="E168">
    <cfRule type="containsText" dxfId="300" priority="4767" operator="containsText" text="value">
      <formula>NOT(ISERROR(SEARCH("value",E168)))</formula>
    </cfRule>
  </conditionalFormatting>
  <conditionalFormatting sqref="E179">
    <cfRule type="expression" dxfId="299" priority="2121">
      <formula>AND($D$140="No", $E$179="")</formula>
    </cfRule>
  </conditionalFormatting>
  <conditionalFormatting sqref="E180">
    <cfRule type="expression" dxfId="298" priority="2120">
      <formula>AND($D$140="No", $E$180="")</formula>
    </cfRule>
  </conditionalFormatting>
  <conditionalFormatting sqref="E189">
    <cfRule type="expression" dxfId="297" priority="14087" stopIfTrue="1">
      <formula>AND($D$150="No", $E$189="")</formula>
    </cfRule>
    <cfRule type="expression" dxfId="296" priority="14088" stopIfTrue="1">
      <formula>$D$184="No"</formula>
    </cfRule>
  </conditionalFormatting>
  <conditionalFormatting sqref="E190">
    <cfRule type="expression" dxfId="295" priority="14096" stopIfTrue="1">
      <formula>$D$184="No"</formula>
    </cfRule>
    <cfRule type="expression" dxfId="294" priority="14095" stopIfTrue="1">
      <formula>AND($D$150="No", $E$190="")</formula>
    </cfRule>
  </conditionalFormatting>
  <conditionalFormatting sqref="E199">
    <cfRule type="expression" dxfId="293" priority="14142" stopIfTrue="1">
      <formula>$D$194="No"</formula>
    </cfRule>
    <cfRule type="expression" dxfId="292" priority="14141" stopIfTrue="1">
      <formula>AND($D$158="No", $E$199="")</formula>
    </cfRule>
  </conditionalFormatting>
  <conditionalFormatting sqref="E200">
    <cfRule type="expression" dxfId="291" priority="14153" stopIfTrue="1">
      <formula>$D$194="No"</formula>
    </cfRule>
    <cfRule type="expression" dxfId="290" priority="14152" stopIfTrue="1">
      <formula>AND($D$158="No", $E$200="")</formula>
    </cfRule>
  </conditionalFormatting>
  <conditionalFormatting sqref="E209">
    <cfRule type="expression" dxfId="289" priority="14198" stopIfTrue="1">
      <formula>AND($D$168="No", $E$209="")</formula>
    </cfRule>
    <cfRule type="expression" dxfId="288" priority="14199" stopIfTrue="1">
      <formula>$D$204="No"</formula>
    </cfRule>
  </conditionalFormatting>
  <conditionalFormatting sqref="E210">
    <cfRule type="expression" dxfId="287" priority="14210" stopIfTrue="1">
      <formula>$D$204="No"</formula>
    </cfRule>
    <cfRule type="expression" dxfId="286" priority="14209" stopIfTrue="1">
      <formula>AND($D$168="No", $E$210="")</formula>
    </cfRule>
  </conditionalFormatting>
  <conditionalFormatting sqref="E219">
    <cfRule type="expression" dxfId="285" priority="14255" stopIfTrue="1">
      <formula>AND($D$178="No", $E$219="")</formula>
    </cfRule>
    <cfRule type="expression" dxfId="284" priority="14256" stopIfTrue="1">
      <formula>$D$214="No"</formula>
    </cfRule>
  </conditionalFormatting>
  <conditionalFormatting sqref="E220">
    <cfRule type="expression" dxfId="283" priority="14266" stopIfTrue="1">
      <formula>AND($D$178="No", $E$220="")</formula>
    </cfRule>
    <cfRule type="expression" dxfId="282" priority="14267" stopIfTrue="1">
      <formula>$D$214="No"</formula>
    </cfRule>
  </conditionalFormatting>
  <conditionalFormatting sqref="E229">
    <cfRule type="expression" dxfId="281" priority="14313" stopIfTrue="1">
      <formula>$D$224="No"</formula>
    </cfRule>
    <cfRule type="expression" dxfId="280" priority="14312" stopIfTrue="1">
      <formula>AND($D$188="No", $E$229="")</formula>
    </cfRule>
  </conditionalFormatting>
  <conditionalFormatting sqref="E230">
    <cfRule type="expression" dxfId="279" priority="14323" stopIfTrue="1">
      <formula>AND($D$188="No", $E$230="")</formula>
    </cfRule>
    <cfRule type="expression" dxfId="278" priority="14324" stopIfTrue="1">
      <formula>$D$224="No"</formula>
    </cfRule>
  </conditionalFormatting>
  <conditionalFormatting sqref="E239">
    <cfRule type="expression" dxfId="277" priority="14369" stopIfTrue="1">
      <formula>AND($D$198="No", $E$239="")</formula>
    </cfRule>
    <cfRule type="expression" dxfId="276" priority="14370" stopIfTrue="1">
      <formula>$D$234="No"</formula>
    </cfRule>
  </conditionalFormatting>
  <conditionalFormatting sqref="E240">
    <cfRule type="expression" dxfId="275" priority="14380" stopIfTrue="1">
      <formula>AND($D$198="No", $E$240="")</formula>
    </cfRule>
    <cfRule type="expression" dxfId="274" priority="14381" stopIfTrue="1">
      <formula>$D$234="No"</formula>
    </cfRule>
  </conditionalFormatting>
  <conditionalFormatting sqref="E249">
    <cfRule type="expression" dxfId="273" priority="14426" stopIfTrue="1">
      <formula>AND($D$208="No", $E$249="")</formula>
    </cfRule>
    <cfRule type="expression" dxfId="272" priority="14427" stopIfTrue="1">
      <formula>$D$244="No"</formula>
    </cfRule>
  </conditionalFormatting>
  <conditionalFormatting sqref="E250">
    <cfRule type="expression" dxfId="271" priority="14438" stopIfTrue="1">
      <formula>$D$244="No"</formula>
    </cfRule>
    <cfRule type="expression" dxfId="270" priority="14437" stopIfTrue="1">
      <formula>AND($D$208="No", $E$250="")</formula>
    </cfRule>
  </conditionalFormatting>
  <conditionalFormatting sqref="E259">
    <cfRule type="expression" dxfId="269" priority="14483" stopIfTrue="1">
      <formula>AND($D$218="No", $E$259="")</formula>
    </cfRule>
    <cfRule type="expression" dxfId="268" priority="14484" stopIfTrue="1">
      <formula>$D$254="No"</formula>
    </cfRule>
  </conditionalFormatting>
  <conditionalFormatting sqref="E260">
    <cfRule type="expression" dxfId="267" priority="14495" stopIfTrue="1">
      <formula>$D$254="No"</formula>
    </cfRule>
    <cfRule type="expression" dxfId="266" priority="14494" stopIfTrue="1">
      <formula>AND($D$218="No", $E$260="")</formula>
    </cfRule>
  </conditionalFormatting>
  <conditionalFormatting sqref="E269">
    <cfRule type="expression" dxfId="265" priority="14540" stopIfTrue="1">
      <formula>AND($D$228="No", $E$269="")</formula>
    </cfRule>
    <cfRule type="expression" dxfId="264" priority="14541" stopIfTrue="1">
      <formula>$D$264="No"</formula>
    </cfRule>
  </conditionalFormatting>
  <conditionalFormatting sqref="E270">
    <cfRule type="expression" dxfId="263" priority="14551" stopIfTrue="1">
      <formula>AND($D$228="No", $E$270="")</formula>
    </cfRule>
    <cfRule type="expression" dxfId="262" priority="14552" stopIfTrue="1">
      <formula>$D$264="No"</formula>
    </cfRule>
  </conditionalFormatting>
  <conditionalFormatting sqref="E279">
    <cfRule type="expression" dxfId="261" priority="14597" stopIfTrue="1">
      <formula>AND($D$238="No", $E$279="")</formula>
    </cfRule>
    <cfRule type="expression" dxfId="260" priority="14598" stopIfTrue="1">
      <formula>$D$274="No"</formula>
    </cfRule>
  </conditionalFormatting>
  <conditionalFormatting sqref="E280">
    <cfRule type="expression" dxfId="259" priority="14609" stopIfTrue="1">
      <formula>$D$274="No"</formula>
    </cfRule>
    <cfRule type="expression" dxfId="258" priority="14608" stopIfTrue="1">
      <formula>AND($D$238="No", $E$280="")</formula>
    </cfRule>
  </conditionalFormatting>
  <conditionalFormatting sqref="E289">
    <cfRule type="expression" dxfId="257" priority="14655" stopIfTrue="1">
      <formula>$D$284="No"</formula>
    </cfRule>
    <cfRule type="expression" dxfId="256" priority="14654" stopIfTrue="1">
      <formula>AND($D$248="No", $E$289="")</formula>
    </cfRule>
  </conditionalFormatting>
  <conditionalFormatting sqref="E290">
    <cfRule type="expression" dxfId="255" priority="14666" stopIfTrue="1">
      <formula>$D$284="No"</formula>
    </cfRule>
    <cfRule type="expression" dxfId="254" priority="14665" stopIfTrue="1">
      <formula>AND($D$248="No", $E$290="")</formula>
    </cfRule>
  </conditionalFormatting>
  <conditionalFormatting sqref="E299">
    <cfRule type="expression" dxfId="253" priority="14712" stopIfTrue="1">
      <formula>$D$294="No"</formula>
    </cfRule>
    <cfRule type="expression" dxfId="252" priority="14711" stopIfTrue="1">
      <formula>AND($D$258="No", $E$299="")</formula>
    </cfRule>
  </conditionalFormatting>
  <conditionalFormatting sqref="E300">
    <cfRule type="expression" dxfId="251" priority="14723" stopIfTrue="1">
      <formula>$D$294="No"</formula>
    </cfRule>
    <cfRule type="expression" dxfId="250" priority="14722" stopIfTrue="1">
      <formula>AND($D$258="No", $E$300="")</formula>
    </cfRule>
  </conditionalFormatting>
  <conditionalFormatting sqref="E309">
    <cfRule type="expression" dxfId="249" priority="14769" stopIfTrue="1">
      <formula>$D$304="No"</formula>
    </cfRule>
    <cfRule type="expression" dxfId="248" priority="14768" stopIfTrue="1">
      <formula>AND($D$268="No", $E$309="")</formula>
    </cfRule>
  </conditionalFormatting>
  <conditionalFormatting sqref="E310">
    <cfRule type="expression" dxfId="247" priority="14779" stopIfTrue="1">
      <formula>AND($D$268="No", $E$310="")</formula>
    </cfRule>
    <cfRule type="expression" dxfId="246" priority="14780" stopIfTrue="1">
      <formula>$D$304="No"</formula>
    </cfRule>
  </conditionalFormatting>
  <conditionalFormatting sqref="E319">
    <cfRule type="expression" dxfId="245" priority="14826" stopIfTrue="1">
      <formula>$D$314="No"</formula>
    </cfRule>
    <cfRule type="expression" dxfId="244" priority="14825" stopIfTrue="1">
      <formula>AND($D$278="No", $E$319="")</formula>
    </cfRule>
  </conditionalFormatting>
  <conditionalFormatting sqref="E320">
    <cfRule type="expression" dxfId="243" priority="14836" stopIfTrue="1">
      <formula>AND($D$278="No", $E$320="")</formula>
    </cfRule>
    <cfRule type="expression" dxfId="242" priority="14837" stopIfTrue="1">
      <formula>$D$314="No"</formula>
    </cfRule>
  </conditionalFormatting>
  <conditionalFormatting sqref="E329">
    <cfRule type="expression" dxfId="241" priority="14882" stopIfTrue="1">
      <formula>AND($D$288="No", $E$329="")</formula>
    </cfRule>
    <cfRule type="expression" dxfId="240" priority="14883" stopIfTrue="1">
      <formula>$D$324="No"</formula>
    </cfRule>
  </conditionalFormatting>
  <conditionalFormatting sqref="E330">
    <cfRule type="expression" dxfId="239" priority="14893" stopIfTrue="1">
      <formula>AND($D$288="No", $E$330="")</formula>
    </cfRule>
    <cfRule type="expression" dxfId="238" priority="14894" stopIfTrue="1">
      <formula>$D$324="No"</formula>
    </cfRule>
  </conditionalFormatting>
  <conditionalFormatting sqref="E339">
    <cfRule type="expression" dxfId="237" priority="14940" stopIfTrue="1">
      <formula>$D$334="No"</formula>
    </cfRule>
    <cfRule type="expression" dxfId="236" priority="14939" stopIfTrue="1">
      <formula>AND($D$298="No", $E$339="")</formula>
    </cfRule>
  </conditionalFormatting>
  <conditionalFormatting sqref="E340">
    <cfRule type="expression" dxfId="235" priority="14950" stopIfTrue="1">
      <formula>AND($D$298="No", $E$340="")</formula>
    </cfRule>
    <cfRule type="expression" dxfId="234" priority="14951" stopIfTrue="1">
      <formula>$D$334="No"</formula>
    </cfRule>
  </conditionalFormatting>
  <conditionalFormatting sqref="E349">
    <cfRule type="expression" dxfId="233" priority="14996" stopIfTrue="1">
      <formula>AND($D$308="No", $E$349="")</formula>
    </cfRule>
    <cfRule type="expression" dxfId="232" priority="14997" stopIfTrue="1">
      <formula>$D$344="No"</formula>
    </cfRule>
  </conditionalFormatting>
  <conditionalFormatting sqref="E350">
    <cfRule type="expression" dxfId="231" priority="15008" stopIfTrue="1">
      <formula>$D$344="No"</formula>
    </cfRule>
    <cfRule type="expression" dxfId="230" priority="15007" stopIfTrue="1">
      <formula>AND($D$308="No", $E$350="")</formula>
    </cfRule>
  </conditionalFormatting>
  <conditionalFormatting sqref="E359">
    <cfRule type="expression" dxfId="229" priority="15053" stopIfTrue="1">
      <formula>AND($D$318="No", $E$359="")</formula>
    </cfRule>
    <cfRule type="expression" dxfId="228" priority="15054" stopIfTrue="1">
      <formula>$D$354="No"</formula>
    </cfRule>
  </conditionalFormatting>
  <conditionalFormatting sqref="E360">
    <cfRule type="expression" dxfId="227" priority="15064" stopIfTrue="1">
      <formula>AND($D$318="No", $E$360="")</formula>
    </cfRule>
    <cfRule type="expression" dxfId="226" priority="15065" stopIfTrue="1">
      <formula>$D$354="No"</formula>
    </cfRule>
  </conditionalFormatting>
  <conditionalFormatting sqref="E369">
    <cfRule type="expression" dxfId="225" priority="15111" stopIfTrue="1">
      <formula>$D$364="No"</formula>
    </cfRule>
    <cfRule type="expression" dxfId="224" priority="15110" stopIfTrue="1">
      <formula>AND($D$328="No", $E$369="")</formula>
    </cfRule>
  </conditionalFormatting>
  <conditionalFormatting sqref="E370">
    <cfRule type="expression" dxfId="223" priority="15122" stopIfTrue="1">
      <formula>$D$364="No"</formula>
    </cfRule>
    <cfRule type="expression" dxfId="222" priority="15121" stopIfTrue="1">
      <formula>AND($D$328="No", $E$370="")</formula>
    </cfRule>
  </conditionalFormatting>
  <conditionalFormatting sqref="E379">
    <cfRule type="expression" dxfId="221" priority="15167" stopIfTrue="1">
      <formula>AND($D$338="No", $E$379="")</formula>
    </cfRule>
    <cfRule type="expression" dxfId="220" priority="15168" stopIfTrue="1">
      <formula>$D$374="No"</formula>
    </cfRule>
  </conditionalFormatting>
  <conditionalFormatting sqref="E380">
    <cfRule type="expression" dxfId="219" priority="15178" stopIfTrue="1">
      <formula>AND($D$338="No", $E$380="")</formula>
    </cfRule>
    <cfRule type="expression" dxfId="218" priority="15179" stopIfTrue="1">
      <formula>$D$374="No"</formula>
    </cfRule>
  </conditionalFormatting>
  <conditionalFormatting sqref="E389">
    <cfRule type="expression" dxfId="217" priority="15224" stopIfTrue="1">
      <formula>AND($D$348="No", $E$389="")</formula>
    </cfRule>
    <cfRule type="expression" dxfId="216" priority="15225" stopIfTrue="1">
      <formula>$D$384="No"</formula>
    </cfRule>
  </conditionalFormatting>
  <conditionalFormatting sqref="E390">
    <cfRule type="expression" dxfId="215" priority="15236" stopIfTrue="1">
      <formula>$D$384="No"</formula>
    </cfRule>
    <cfRule type="expression" dxfId="214" priority="15235" stopIfTrue="1">
      <formula>AND($D$348="No", $E$390="")</formula>
    </cfRule>
  </conditionalFormatting>
  <conditionalFormatting sqref="E399">
    <cfRule type="expression" dxfId="213" priority="15281" stopIfTrue="1">
      <formula>AND($D$358="No", $E$399="")</formula>
    </cfRule>
    <cfRule type="expression" dxfId="212" priority="15282" stopIfTrue="1">
      <formula>$D$394="No"</formula>
    </cfRule>
  </conditionalFormatting>
  <conditionalFormatting sqref="E400">
    <cfRule type="expression" dxfId="211" priority="15292" stopIfTrue="1">
      <formula>AND($D$358="No", $E$400="")</formula>
    </cfRule>
    <cfRule type="expression" dxfId="210" priority="15293" stopIfTrue="1">
      <formula>$D$394="No"</formula>
    </cfRule>
  </conditionalFormatting>
  <conditionalFormatting sqref="E409">
    <cfRule type="expression" dxfId="209" priority="15339" stopIfTrue="1">
      <formula>$D$404="No"</formula>
    </cfRule>
    <cfRule type="expression" dxfId="208" priority="15338" stopIfTrue="1">
      <formula>AND($D$368="No", $E$409="")</formula>
    </cfRule>
  </conditionalFormatting>
  <conditionalFormatting sqref="E410">
    <cfRule type="expression" dxfId="207" priority="15349" stopIfTrue="1">
      <formula>AND($D$368="No", $E$410="")</formula>
    </cfRule>
    <cfRule type="expression" dxfId="206" priority="15350" stopIfTrue="1">
      <formula>$D$404="No"</formula>
    </cfRule>
  </conditionalFormatting>
  <conditionalFormatting sqref="E419">
    <cfRule type="expression" dxfId="205" priority="15396" stopIfTrue="1">
      <formula>$D$414="No"</formula>
    </cfRule>
    <cfRule type="expression" dxfId="204" priority="15395" stopIfTrue="1">
      <formula>AND($D$378="No", $E$419="")</formula>
    </cfRule>
  </conditionalFormatting>
  <conditionalFormatting sqref="E420">
    <cfRule type="expression" dxfId="203" priority="15407" stopIfTrue="1">
      <formula>$D$414="No"</formula>
    </cfRule>
    <cfRule type="expression" dxfId="202" priority="15406" stopIfTrue="1">
      <formula>AND($D$378="No", $E$420="")</formula>
    </cfRule>
  </conditionalFormatting>
  <conditionalFormatting sqref="E429">
    <cfRule type="expression" dxfId="201" priority="15452" stopIfTrue="1">
      <formula>AND($D$388="No", $E$429="")</formula>
    </cfRule>
    <cfRule type="expression" dxfId="200" priority="15453" stopIfTrue="1">
      <formula>$D$424="No"</formula>
    </cfRule>
  </conditionalFormatting>
  <conditionalFormatting sqref="E430">
    <cfRule type="expression" dxfId="199" priority="15463" stopIfTrue="1">
      <formula>AND($D$388="No", $E$430="")</formula>
    </cfRule>
    <cfRule type="expression" dxfId="198" priority="15464" stopIfTrue="1">
      <formula>$D$424="No"</formula>
    </cfRule>
  </conditionalFormatting>
  <conditionalFormatting sqref="E439">
    <cfRule type="expression" dxfId="197" priority="15509" stopIfTrue="1">
      <formula>AND($D$398="No", $E$439="")</formula>
    </cfRule>
    <cfRule type="expression" dxfId="196" priority="15510" stopIfTrue="1">
      <formula>$D$434="No"</formula>
    </cfRule>
  </conditionalFormatting>
  <conditionalFormatting sqref="E440">
    <cfRule type="expression" dxfId="195" priority="15520" stopIfTrue="1">
      <formula>AND($D$398="No", $E$440="")</formula>
    </cfRule>
    <cfRule type="expression" dxfId="194" priority="15521" stopIfTrue="1">
      <formula>$D$434="No"</formula>
    </cfRule>
  </conditionalFormatting>
  <conditionalFormatting sqref="E449">
    <cfRule type="expression" dxfId="193" priority="15566" stopIfTrue="1">
      <formula>AND($D$408="No", $E$449="")</formula>
    </cfRule>
    <cfRule type="expression" dxfId="192" priority="15567" stopIfTrue="1">
      <formula>$D$444="No"</formula>
    </cfRule>
  </conditionalFormatting>
  <conditionalFormatting sqref="E450">
    <cfRule type="expression" dxfId="191" priority="15577" stopIfTrue="1">
      <formula>AND($D$408="No", $E$450="")</formula>
    </cfRule>
    <cfRule type="expression" dxfId="190" priority="15578" stopIfTrue="1">
      <formula>$D$444="No"</formula>
    </cfRule>
  </conditionalFormatting>
  <conditionalFormatting sqref="E459">
    <cfRule type="expression" dxfId="189" priority="15623" stopIfTrue="1">
      <formula>AND($D$418="No", $E$459="")</formula>
    </cfRule>
    <cfRule type="expression" dxfId="188" priority="15624" stopIfTrue="1">
      <formula>$D$454="No"</formula>
    </cfRule>
  </conditionalFormatting>
  <conditionalFormatting sqref="E460">
    <cfRule type="expression" dxfId="187" priority="15634" stopIfTrue="1">
      <formula>AND($D$418="No", $E$460="")</formula>
    </cfRule>
    <cfRule type="expression" dxfId="186" priority="15635" stopIfTrue="1">
      <formula>$D$454="No"</formula>
    </cfRule>
  </conditionalFormatting>
  <conditionalFormatting sqref="E469">
    <cfRule type="expression" dxfId="185" priority="15681" stopIfTrue="1">
      <formula>$D$464="No"</formula>
    </cfRule>
    <cfRule type="expression" dxfId="184" priority="15680" stopIfTrue="1">
      <formula>AND($D$428="No", $E$469="")</formula>
    </cfRule>
  </conditionalFormatting>
  <conditionalFormatting sqref="E470">
    <cfRule type="expression" dxfId="183" priority="15692" stopIfTrue="1">
      <formula>$D$464="No"</formula>
    </cfRule>
    <cfRule type="expression" dxfId="182" priority="15691" stopIfTrue="1">
      <formula>AND($D$428="No", $E$470="")</formula>
    </cfRule>
  </conditionalFormatting>
  <conditionalFormatting sqref="E479">
    <cfRule type="expression" dxfId="181" priority="15737" stopIfTrue="1">
      <formula>AND($D$438="No", $E$479="")</formula>
    </cfRule>
    <cfRule type="expression" dxfId="180" priority="15738" stopIfTrue="1">
      <formula>$D$474="No"</formula>
    </cfRule>
  </conditionalFormatting>
  <conditionalFormatting sqref="E480">
    <cfRule type="expression" dxfId="179" priority="15748" stopIfTrue="1">
      <formula>AND($D$438="No", $E$480="")</formula>
    </cfRule>
    <cfRule type="expression" dxfId="178" priority="15749" stopIfTrue="1">
      <formula>$D$474="No"</formula>
    </cfRule>
  </conditionalFormatting>
  <conditionalFormatting sqref="E489">
    <cfRule type="expression" dxfId="177" priority="15794" stopIfTrue="1">
      <formula>AND($D$448="No", $E$489="")</formula>
    </cfRule>
    <cfRule type="expression" dxfId="176" priority="15795" stopIfTrue="1">
      <formula>$D$484="No"</formula>
    </cfRule>
  </conditionalFormatting>
  <conditionalFormatting sqref="E490">
    <cfRule type="expression" dxfId="175" priority="15806" stopIfTrue="1">
      <formula>$D$484="No"</formula>
    </cfRule>
    <cfRule type="expression" dxfId="174" priority="15805" stopIfTrue="1">
      <formula>AND($D$448="No", $E$490="")</formula>
    </cfRule>
  </conditionalFormatting>
  <conditionalFormatting sqref="E499">
    <cfRule type="expression" dxfId="173" priority="15852" stopIfTrue="1">
      <formula>$D$494="No"</formula>
    </cfRule>
    <cfRule type="expression" dxfId="172" priority="15851" stopIfTrue="1">
      <formula>AND($D$458="No", $E$499="")</formula>
    </cfRule>
  </conditionalFormatting>
  <conditionalFormatting sqref="E500">
    <cfRule type="expression" dxfId="171" priority="15862" stopIfTrue="1">
      <formula>AND($D$458="No", $E$500="")</formula>
    </cfRule>
    <cfRule type="expression" dxfId="170" priority="15863" stopIfTrue="1">
      <formula>$D$494="No"</formula>
    </cfRule>
  </conditionalFormatting>
  <conditionalFormatting sqref="E509">
    <cfRule type="expression" dxfId="169" priority="15908" stopIfTrue="1">
      <formula>AND($D$468="No", $E$509="")</formula>
    </cfRule>
    <cfRule type="expression" dxfId="168" priority="15909" stopIfTrue="1">
      <formula>$D$504="No"</formula>
    </cfRule>
  </conditionalFormatting>
  <conditionalFormatting sqref="E510">
    <cfRule type="expression" dxfId="167" priority="15919" stopIfTrue="1">
      <formula>AND($D$468="No", $E$510="")</formula>
    </cfRule>
    <cfRule type="expression" dxfId="166" priority="15920" stopIfTrue="1">
      <formula>$D$504="No"</formula>
    </cfRule>
  </conditionalFormatting>
  <conditionalFormatting sqref="E519">
    <cfRule type="expression" dxfId="165" priority="15966" stopIfTrue="1">
      <formula>$D$514="No"</formula>
    </cfRule>
    <cfRule type="expression" dxfId="164" priority="15965" stopIfTrue="1">
      <formula>AND($D$478="No", $E$519="")</formula>
    </cfRule>
  </conditionalFormatting>
  <conditionalFormatting sqref="E520">
    <cfRule type="expression" dxfId="163" priority="15976" stopIfTrue="1">
      <formula>AND($D$478="No", $E$520="")</formula>
    </cfRule>
    <cfRule type="expression" dxfId="162" priority="15977" stopIfTrue="1">
      <formula>$D$514="No"</formula>
    </cfRule>
  </conditionalFormatting>
  <conditionalFormatting sqref="E529">
    <cfRule type="expression" dxfId="161" priority="16022" stopIfTrue="1">
      <formula>AND($D$488="No", $E$529="")</formula>
    </cfRule>
    <cfRule type="expression" dxfId="160" priority="16023" stopIfTrue="1">
      <formula>$D$524="No"</formula>
    </cfRule>
  </conditionalFormatting>
  <conditionalFormatting sqref="E530">
    <cfRule type="expression" dxfId="159" priority="16034" stopIfTrue="1">
      <formula>$D$524="No"</formula>
    </cfRule>
    <cfRule type="expression" dxfId="158" priority="16033" stopIfTrue="1">
      <formula>AND($D$488="No", $E$530="")</formula>
    </cfRule>
  </conditionalFormatting>
  <conditionalFormatting sqref="E539">
    <cfRule type="expression" dxfId="157" priority="16079" stopIfTrue="1">
      <formula>AND($D$498="No", $E$539="")</formula>
    </cfRule>
    <cfRule type="expression" dxfId="156" priority="16080" stopIfTrue="1">
      <formula>$D$534="No"</formula>
    </cfRule>
  </conditionalFormatting>
  <conditionalFormatting sqref="E540">
    <cfRule type="expression" dxfId="155" priority="16090" stopIfTrue="1">
      <formula>AND($D$498="No", $E$540="")</formula>
    </cfRule>
    <cfRule type="expression" dxfId="154" priority="16091" stopIfTrue="1">
      <formula>$D$534="No"</formula>
    </cfRule>
  </conditionalFormatting>
  <conditionalFormatting sqref="E549">
    <cfRule type="expression" dxfId="153" priority="16136" stopIfTrue="1">
      <formula>AND($D$508="No", $E$549="")</formula>
    </cfRule>
    <cfRule type="expression" dxfId="152" priority="16137" stopIfTrue="1">
      <formula>$D$544="No"</formula>
    </cfRule>
  </conditionalFormatting>
  <conditionalFormatting sqref="E550">
    <cfRule type="expression" dxfId="151" priority="16147" stopIfTrue="1">
      <formula>AND($D$508="No", $E$550="")</formula>
    </cfRule>
    <cfRule type="expression" dxfId="150" priority="16148" stopIfTrue="1">
      <formula>$D$544="No"</formula>
    </cfRule>
  </conditionalFormatting>
  <conditionalFormatting sqref="E559">
    <cfRule type="expression" dxfId="149" priority="16194" stopIfTrue="1">
      <formula>$D$554="No"</formula>
    </cfRule>
    <cfRule type="expression" dxfId="148" priority="16193" stopIfTrue="1">
      <formula>AND($D$518="No", $E$559="")</formula>
    </cfRule>
  </conditionalFormatting>
  <conditionalFormatting sqref="E560">
    <cfRule type="expression" dxfId="147" priority="16204" stopIfTrue="1">
      <formula>AND($D$518="No", $E$560="")</formula>
    </cfRule>
    <cfRule type="expression" dxfId="146" priority="16205" stopIfTrue="1">
      <formula>$D$554="No"</formula>
    </cfRule>
  </conditionalFormatting>
  <conditionalFormatting sqref="E569">
    <cfRule type="expression" dxfId="145" priority="16250" stopIfTrue="1">
      <formula>AND($D$528="No", $E$569="")</formula>
    </cfRule>
    <cfRule type="expression" dxfId="144" priority="16251" stopIfTrue="1">
      <formula>$D$564="No"</formula>
    </cfRule>
  </conditionalFormatting>
  <conditionalFormatting sqref="E570">
    <cfRule type="expression" dxfId="143" priority="16261" stopIfTrue="1">
      <formula>AND($D$528="No", $E$570="")</formula>
    </cfRule>
    <cfRule type="expression" dxfId="142" priority="16262" stopIfTrue="1">
      <formula>$D$564="No"</formula>
    </cfRule>
  </conditionalFormatting>
  <conditionalFormatting sqref="E576">
    <cfRule type="expression" dxfId="141" priority="2193">
      <formula>E576&lt;&gt;0</formula>
    </cfRule>
  </conditionalFormatting>
  <conditionalFormatting sqref="E577">
    <cfRule type="beginsWith" dxfId="140" priority="2192" operator="beginsWith" text="Entry Form">
      <formula>LEFT(E577,LEN("Entry Form"))="Entry Form"</formula>
    </cfRule>
    <cfRule type="expression" dxfId="139" priority="2197">
      <formula>#REF!&lt;&gt;""</formula>
    </cfRule>
    <cfRule type="expression" dxfId="138" priority="2196">
      <formula>$E$577&lt;&gt;""</formula>
    </cfRule>
  </conditionalFormatting>
  <dataValidations count="7">
    <dataValidation type="list" allowBlank="1" showInputMessage="1" showErrorMessage="1" sqref="D8" xr:uid="{00000000-0002-0000-0000-000000000000}">
      <formula1>agencyname</formula1>
    </dataValidation>
    <dataValidation type="list" allowBlank="1" showInputMessage="1" showErrorMessage="1" sqref="D12" xr:uid="{70D25223-D7C1-4A82-B407-5EF9AC54FB2B}">
      <formula1>"Confirmed, Not yet confirmed"</formula1>
    </dataValidation>
    <dataValidation type="list" allowBlank="1" showInputMessage="1" showErrorMessage="1" sqref="D156 D77 D127 D136 D174 D33 D28 D44 D184 D194 D204 D214 D224 D234 D244 D254 D264 D274 D284 D294 D304 D314 D324 D334 D344 D354 D364 D374 D384 D394 D404 D414 D424 D434 D444 D454 D464 D474 D484 D494 D504 D514 D524 D534 D544 D554 D564" xr:uid="{40ABEA95-0086-4357-8D8B-DFA73349211B}">
      <formula1>"Yes,No"</formula1>
    </dataValidation>
    <dataValidation type="custom" allowBlank="1" showInputMessage="1" showErrorMessage="1" errorTitle="Invalid Entry" error="This entity was identified as not participating in the Panel and would not have incurred fees. If this is incorrect, please contact OLSC for assistance." sqref="D143:D145 D179:D180 D189:D190 D199:D200 D209:D210 D219:D220 D229:D230 D239:D240 D249:D250 D259:D260 D269:D270 D279:D280 D289:D290 D299:D300 D309:D310 D319:D320 D329:D330 D339:D340 D349:D350 D359:D360 D369:D370 D379:D380 D389:D390 D399:D400 D409:D410 D419:D420 D429:D430 D439:D440 D449:D450 D459:D460 D469:D470 D479:D480 D489:D490 D499:D500 D509:D510 D519:D520 D529:D530 D539:D540 D549:D550 D559:D560 D569:D570" xr:uid="{8542DAE0-027C-4EBE-BDDF-D560CC1B6680}">
      <formula1>$D$140="Yes"</formula1>
    </dataValidation>
    <dataValidation type="list" allowBlank="1" showInputMessage="1" showErrorMessage="1" sqref="D175 D185 D195 D205 D215 D225 D235 D245 D255 D265 D275 D285 D295 D305 D315 D325 D335 D345 D355 D365 D375 D385 D395 D405 D415 D425 D435 D445 D455 D465 D475 D485 D495 D505 D515 D525 D535 D545 D555 D565" xr:uid="{9EEED778-9249-42B3-8405-8B96281E0B9B}">
      <formula1>H</formula1>
    </dataValidation>
    <dataValidation type="list" allowBlank="1" showInputMessage="1" showErrorMessage="1" sqref="D577 D121 D99" xr:uid="{550C1925-E977-4765-847A-245C9C530753}">
      <formula1>"I confirm,I do not confirm"</formula1>
    </dataValidation>
    <dataValidation type="custom" allowBlank="1" showInputMessage="1" errorTitle="Invalid Entry" error="This entity was identified as not participating in the Panel and would not have incurred fees. If this is incorrect, please contact OLSC for assistance." sqref="D168" xr:uid="{8B5C4C8E-BED7-433D-8939-72F82FA5BBE3}">
      <formula1>$D$140="Yes"</formula1>
    </dataValidation>
  </dataValidations>
  <hyperlinks>
    <hyperlink ref="C182:E182" location="'Entry Form'!C574" display="Click to proceed to next section" xr:uid="{9A054E55-558D-4021-A599-5D54512B8D42}"/>
    <hyperlink ref="B15" location="'Entry Form'!B28" display="What is section 1?" xr:uid="{5760FC99-13B1-4303-8808-23164930BE19}"/>
    <hyperlink ref="B16" location="'Entry Form'!B38" display="What is section 2?" xr:uid="{BA9DBFF2-9197-4C28-84C5-B16F635631EB}"/>
    <hyperlink ref="B17" location="'Entry Form'!B72" display="Section 3" xr:uid="{B3E4ECA7-6E48-4636-AAB8-1C9E7C0F436A}"/>
    <hyperlink ref="B18" location="'Entry Form'!B123" display="Section 4" xr:uid="{FB1BA75D-4D63-4E76-B045-38C8B40361CD}"/>
    <hyperlink ref="B19" location="'Entry Form'!B132" display="Section 5" xr:uid="{7EB6566A-DF0C-4D48-8022-2466984A309D}"/>
    <hyperlink ref="B20" location="'Entry Form'!B150" display="Section 6" xr:uid="{80C18417-8261-412C-8FED-F325626CB466}"/>
    <hyperlink ref="B21" location="'Entry Form'!B574" display="Section 7" xr:uid="{9D0CDA89-CE86-472B-A0C7-035EB2F9D125}"/>
    <hyperlink ref="C192:E192" location="'Entry Form'!C574" display="Click to proceed to next section" xr:uid="{6F47DCB2-0E03-4107-B96B-2D0CD9768647}"/>
    <hyperlink ref="C202:E202" location="'Entry Form'!C574" display="Click to proceed to next section" xr:uid="{8EA2510C-B620-47D4-8EB9-975497D0D58D}"/>
    <hyperlink ref="C212:E212" location="'Entry Form'!C574" display="Click to proceed to next section" xr:uid="{6D50E48C-0CE9-468B-83BD-61FEDFD9FAC6}"/>
    <hyperlink ref="C222:E222" location="'Entry Form'!C574" display="Click to proceed to next section" xr:uid="{BA138CD7-B509-4AD1-A735-0709DF777977}"/>
    <hyperlink ref="C232:E232" location="'Entry Form'!C574" display="Click to proceed to next section" xr:uid="{A5589B6B-C6ED-456A-9383-5C2F9A67C28C}"/>
    <hyperlink ref="C242:E242" location="'Entry Form'!C574" display="Click to proceed to next section" xr:uid="{09CF4DC6-8BBD-4EE4-AFBB-F22448B47EF7}"/>
    <hyperlink ref="C252:E252" location="'Entry Form'!C574" display="Click to proceed to next section" xr:uid="{AE9FF591-39C2-4F12-BA13-4048D38EDF34}"/>
    <hyperlink ref="C262:E262" location="'Entry Form'!C574" display="Click to proceed to next section" xr:uid="{F851F10B-CB50-466D-B8C4-D1F7B61A8933}"/>
    <hyperlink ref="C272:E272" location="'Entry Form'!C574" display="Click to proceed to next section" xr:uid="{8A91A19F-DD5F-4E10-9227-69F48E2494FD}"/>
    <hyperlink ref="C282:E282" location="'Entry Form'!C574" display="Click to proceed to next section" xr:uid="{51406B61-845F-4C1A-AA02-147AC46C09DD}"/>
    <hyperlink ref="C292:E292" location="'Entry Form'!C574" display="Click to proceed to next section" xr:uid="{DC8080F5-3A6A-4128-AB18-E5DAA9CB710B}"/>
    <hyperlink ref="C302:E302" location="'Entry Form'!C574" display="Click to proceed to next section" xr:uid="{39D420AF-EC1F-4301-A110-5987259B628A}"/>
    <hyperlink ref="C312:E312" location="'Entry Form'!C574" display="Click to proceed to next section" xr:uid="{7CCB9AD4-D048-4971-A341-1F4A245CB4DC}"/>
    <hyperlink ref="C322:E322" location="'Entry Form'!C574" display="Click to proceed to next section" xr:uid="{FEDA3D6B-4C0F-4B26-9DE8-51E808B05AD3}"/>
    <hyperlink ref="C332:E332" location="'Entry Form'!C574" display="Click to proceed to next section" xr:uid="{C56A0839-1521-471D-9F08-8509B6B2A40A}"/>
    <hyperlink ref="C342:E342" location="'Entry Form'!C574" display="Click to proceed to next section" xr:uid="{E3F06F31-1303-44D6-BA56-67A40766A2C1}"/>
    <hyperlink ref="C352:E352" location="'Entry Form'!C574" display="Click to proceed to next section" xr:uid="{55C8DA8A-018C-48AD-90DA-A6D96CFD5D20}"/>
    <hyperlink ref="C362:E362" location="'Entry Form'!C574" display="Click to proceed to next section" xr:uid="{A4946738-A829-4D69-BEFA-88AC1D7A1008}"/>
    <hyperlink ref="C372:E372" location="'Entry Form'!C574" display="Click to proceed to next section" xr:uid="{581536EA-ECFC-4983-A0DE-6BD3A837F54D}"/>
    <hyperlink ref="C382:E382" location="'Entry Form'!C574" display="Click to proceed to next section" xr:uid="{7D07A009-93BC-45B8-A403-6D810D9868B6}"/>
    <hyperlink ref="C392:E392" location="'Entry Form'!C574" display="Click to proceed to next section" xr:uid="{AD4126CF-9FA2-412A-9156-5142ABB0BC0C}"/>
    <hyperlink ref="C402:E402" location="'Entry Form'!C574" display="Click to proceed to next section" xr:uid="{18E62701-F664-478B-997C-2306FE57A857}"/>
    <hyperlink ref="C412:E412" location="'Entry Form'!C574" display="Click to proceed to next section" xr:uid="{24C48841-A90A-45B0-ACF9-24139F9B3D6A}"/>
    <hyperlink ref="C422:E422" location="'Entry Form'!C574" display="Click to proceed to next section" xr:uid="{3167CC86-9A65-4341-AD15-626D23827FDA}"/>
    <hyperlink ref="C432:E432" location="'Entry Form'!C574" display="Click to proceed to next section" xr:uid="{DC11DD8B-1937-48E9-A586-B90A6FBB3642}"/>
    <hyperlink ref="C442:E442" location="'Entry Form'!C574" display="Click to proceed to next section" xr:uid="{34ABA9A0-156C-4D24-AB76-DF25A3C59E14}"/>
    <hyperlink ref="C452:E452" location="'Entry Form'!C574" display="Click to proceed to next section" xr:uid="{43EED21F-8EC5-46F7-AAE7-B50C799456D0}"/>
    <hyperlink ref="C462:E462" location="'Entry Form'!C574" display="Click to proceed to next section" xr:uid="{934674B8-B3E3-4DC7-8295-77C1145A87FE}"/>
    <hyperlink ref="C472:E472" location="'Entry Form'!C574" display="Click to proceed to next section" xr:uid="{A5A509B4-19F1-44C4-8058-F95BEDEEBEF8}"/>
    <hyperlink ref="C482:E482" location="'Entry Form'!C574" display="Click to proceed to next section" xr:uid="{1C76F435-4873-4519-9D82-8F57E331C3EA}"/>
    <hyperlink ref="C492:E492" location="'Entry Form'!C574" display="Click to proceed to next section" xr:uid="{1EE198F2-A8CB-45F8-8364-F37B8274A56C}"/>
    <hyperlink ref="C502:E502" location="'Entry Form'!C574" display="Click to proceed to next section" xr:uid="{129734EC-0ECB-4831-ADD7-68600C6C64C0}"/>
    <hyperlink ref="C512:E512" location="'Entry Form'!C574" display="Click to proceed to next section" xr:uid="{FA842F1E-3295-4FEE-8F1E-B1639F6276A0}"/>
    <hyperlink ref="C522:E522" location="'Entry Form'!C574" display="Click to proceed to next section" xr:uid="{7048D0F6-4738-4702-8341-934808AF70C6}"/>
    <hyperlink ref="C532:E532" location="'Entry Form'!C574" display="Click to proceed to next section" xr:uid="{2C029286-1FCB-4C59-8BF9-39FCA7D91DCD}"/>
    <hyperlink ref="C542:E542" location="'Entry Form'!C574" display="Click to proceed to next section" xr:uid="{7CC598DB-D7DE-4F6D-8193-EFD012106EBF}"/>
    <hyperlink ref="C552:E552" location="'Entry Form'!C574" display="Click to proceed to next section" xr:uid="{D0FFB835-1FE8-458D-B278-76F9DFED07F0}"/>
    <hyperlink ref="C562:E562" location="'Entry Form'!C574" display="Click to proceed to next section" xr:uid="{75BC3D8F-E992-430C-AC37-68FA42CF1884}"/>
    <hyperlink ref="C572:E572" location="'Entry Form'!C574" display="Click to proceed to next section" xr:uid="{28A2046D-53E1-4652-ABF0-3CE4F9DD8F80}"/>
  </hyperlinks>
  <pageMargins left="0.70866141732283472" right="0.70866141732283472" top="0.74803149606299213" bottom="0.74803149606299213" header="0.31496062992125984" footer="0.31496062992125984"/>
  <pageSetup paperSize="9" scale="77" fitToHeight="0" orientation="landscape" r:id="rId1"/>
  <rowBreaks count="13" manualBreakCount="13">
    <brk id="12" min="1" max="3" man="1"/>
    <brk id="28" min="1" max="3" man="1"/>
    <brk id="71" min="1" max="3" man="1"/>
    <brk id="78" min="1" max="3" man="1"/>
    <brk id="89" min="1" max="3" man="1"/>
    <brk id="100" min="1" max="3" man="1"/>
    <brk id="111" min="1" max="3" man="1"/>
    <brk id="122" min="1" max="3" man="1"/>
    <brk id="131" min="1" max="3" man="1"/>
    <brk id="137" min="1" max="3" man="1"/>
    <brk id="149" min="1" max="3" man="1"/>
    <brk id="157" min="1" max="3" man="1"/>
    <brk id="169" min="1" max="3" man="1"/>
  </rowBreaks>
  <colBreaks count="1" manualBreakCount="1">
    <brk id="2" min="2" max="40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320"/>
  <sheetViews>
    <sheetView showGridLines="0" tabSelected="1" topLeftCell="C276" zoomScaleNormal="100" workbookViewId="0">
      <selection activeCell="D51" sqref="D51"/>
    </sheetView>
  </sheetViews>
  <sheetFormatPr defaultColWidth="23.42578125" defaultRowHeight="15" x14ac:dyDescent="0.25"/>
  <cols>
    <col min="2" max="2" width="33.7109375" customWidth="1"/>
    <col min="3" max="3" width="100.7109375" customWidth="1"/>
    <col min="4" max="4" width="33.7109375" style="36" customWidth="1"/>
    <col min="5" max="5" width="27.7109375" hidden="1" customWidth="1"/>
    <col min="6" max="6" width="52.28515625" bestFit="1" customWidth="1"/>
  </cols>
  <sheetData>
    <row r="1" spans="2:6" ht="80.099999999999994" customHeight="1" x14ac:dyDescent="0.25">
      <c r="B1" s="264"/>
      <c r="C1" s="264"/>
      <c r="D1" s="264"/>
      <c r="E1" s="42"/>
      <c r="F1" s="279"/>
    </row>
    <row r="2" spans="2:6" x14ac:dyDescent="0.25">
      <c r="B2" s="244"/>
      <c r="C2" s="244"/>
      <c r="D2" s="244"/>
      <c r="E2" s="42"/>
      <c r="F2" s="280"/>
    </row>
    <row r="3" spans="2:6" ht="41.25" customHeight="1" x14ac:dyDescent="0.25">
      <c r="B3" s="275" t="s">
        <v>0</v>
      </c>
      <c r="C3" s="275"/>
      <c r="D3" s="275"/>
      <c r="E3" s="42"/>
      <c r="F3" s="280"/>
    </row>
    <row r="4" spans="2:6" ht="17.25" customHeight="1" x14ac:dyDescent="0.25">
      <c r="B4" s="48"/>
      <c r="C4" s="49"/>
      <c r="D4" s="50"/>
      <c r="E4" s="42"/>
      <c r="F4" s="280"/>
    </row>
    <row r="5" spans="2:6" ht="66.75" customHeight="1" x14ac:dyDescent="0.25">
      <c r="B5" s="145"/>
      <c r="C5" s="158" t="s">
        <v>169</v>
      </c>
      <c r="D5" s="146"/>
      <c r="E5" s="42"/>
      <c r="F5" s="280"/>
    </row>
    <row r="6" spans="2:6" ht="18.75" customHeight="1" x14ac:dyDescent="0.25">
      <c r="B6" s="147"/>
      <c r="C6" s="148"/>
      <c r="D6" s="149"/>
      <c r="E6" s="42"/>
      <c r="F6" s="280"/>
    </row>
    <row r="7" spans="2:6" ht="18.75" x14ac:dyDescent="0.3">
      <c r="B7" s="269"/>
      <c r="C7" s="51" t="str">
        <f>IF('Entry Form'!D8="", "No entity chosen. Please return to Entry Form", 'Entry Form'!D8)</f>
        <v>Professional Services Review</v>
      </c>
      <c r="D7" s="282"/>
      <c r="E7" s="42"/>
      <c r="F7" s="280"/>
    </row>
    <row r="8" spans="2:6" ht="18.75" x14ac:dyDescent="0.3">
      <c r="B8" s="269"/>
      <c r="C8" s="51" t="str">
        <f>IF('Entry Form'!D9="", "", 'Entry Form'!D9)</f>
        <v>45 307 308 260</v>
      </c>
      <c r="D8" s="282"/>
      <c r="E8" s="42"/>
      <c r="F8" s="280"/>
    </row>
    <row r="9" spans="2:6" ht="18.75" x14ac:dyDescent="0.3">
      <c r="B9" s="269"/>
      <c r="C9" s="51" t="str">
        <f>IF('Entry Form'!D10="", "", 'Entry Form'!D10)</f>
        <v>NCCE</v>
      </c>
      <c r="D9" s="282"/>
      <c r="E9" s="42"/>
      <c r="F9" s="280"/>
    </row>
    <row r="10" spans="2:6" ht="18.600000000000001" customHeight="1" x14ac:dyDescent="0.3">
      <c r="B10" s="281"/>
      <c r="C10" s="68"/>
      <c r="D10" s="283"/>
      <c r="E10" s="42"/>
      <c r="F10" s="280"/>
    </row>
    <row r="11" spans="2:6" ht="18.75" x14ac:dyDescent="0.3">
      <c r="B11" s="34"/>
      <c r="C11" s="272" t="s">
        <v>170</v>
      </c>
      <c r="D11" s="272"/>
      <c r="E11" s="42"/>
      <c r="F11" s="280"/>
    </row>
    <row r="12" spans="2:6" ht="61.5" customHeight="1" x14ac:dyDescent="0.25">
      <c r="B12" s="4" t="s">
        <v>3</v>
      </c>
      <c r="C12" s="169" t="s">
        <v>171</v>
      </c>
      <c r="D12" s="277"/>
      <c r="E12" s="42"/>
      <c r="F12" s="280"/>
    </row>
    <row r="13" spans="2:6" ht="150.75" customHeight="1" x14ac:dyDescent="0.25">
      <c r="B13" s="4" t="s">
        <v>172</v>
      </c>
      <c r="C13" s="157" t="s">
        <v>173</v>
      </c>
      <c r="D13" s="277"/>
      <c r="E13" s="42"/>
      <c r="F13" s="280"/>
    </row>
    <row r="14" spans="2:6" ht="114.75" customHeight="1" x14ac:dyDescent="0.25">
      <c r="B14" s="4" t="s">
        <v>174</v>
      </c>
      <c r="C14" s="169" t="s">
        <v>175</v>
      </c>
      <c r="D14" s="277"/>
      <c r="E14" s="42"/>
      <c r="F14" s="280"/>
    </row>
    <row r="15" spans="2:6" ht="108" customHeight="1" x14ac:dyDescent="0.25">
      <c r="B15" s="4" t="s">
        <v>176</v>
      </c>
      <c r="C15" s="157" t="s">
        <v>177</v>
      </c>
      <c r="D15" s="277"/>
      <c r="E15" s="42"/>
      <c r="F15" s="280"/>
    </row>
    <row r="16" spans="2:6" ht="18.75" customHeight="1" x14ac:dyDescent="0.25">
      <c r="B16" s="278"/>
      <c r="C16" s="278"/>
      <c r="D16" s="278"/>
      <c r="E16" s="278"/>
      <c r="F16" s="278"/>
    </row>
    <row r="17" spans="2:6" ht="19.5" customHeight="1" x14ac:dyDescent="0.3">
      <c r="B17" s="276" t="s">
        <v>172</v>
      </c>
      <c r="C17" s="276"/>
      <c r="D17" s="276"/>
      <c r="E17" s="42"/>
      <c r="F17" s="52" t="s">
        <v>2</v>
      </c>
    </row>
    <row r="18" spans="2:6" ht="15.75" customHeight="1" x14ac:dyDescent="0.25">
      <c r="B18" s="264"/>
      <c r="C18" s="42" t="s">
        <v>178</v>
      </c>
      <c r="D18" s="78">
        <f>'Interim Summary'!E2</f>
        <v>4863093</v>
      </c>
      <c r="E18" s="42"/>
      <c r="F18" s="267"/>
    </row>
    <row r="19" spans="2:6" ht="15.75" customHeight="1" x14ac:dyDescent="0.25">
      <c r="B19" s="264"/>
      <c r="C19" s="42" t="s">
        <v>179</v>
      </c>
      <c r="D19" s="78">
        <f>'Interim Summary'!E3</f>
        <v>3964962</v>
      </c>
      <c r="E19" s="42"/>
      <c r="F19" s="269"/>
    </row>
    <row r="20" spans="2:6" ht="15.75" customHeight="1" x14ac:dyDescent="0.25">
      <c r="B20" s="264"/>
      <c r="C20" s="42" t="s">
        <v>180</v>
      </c>
      <c r="D20" s="78">
        <f>'Interim Summary'!E4</f>
        <v>898131</v>
      </c>
      <c r="E20" s="42"/>
      <c r="F20" s="269"/>
    </row>
    <row r="21" spans="2:6" ht="15.75" customHeight="1" x14ac:dyDescent="0.25">
      <c r="B21" s="264"/>
      <c r="C21" s="42" t="s">
        <v>181</v>
      </c>
      <c r="D21" s="42">
        <f>'Interim Summary'!E5</f>
        <v>19</v>
      </c>
      <c r="E21" s="42"/>
      <c r="F21" s="269"/>
    </row>
    <row r="22" spans="2:6" ht="15.75" customHeight="1" x14ac:dyDescent="0.25">
      <c r="B22" s="264"/>
      <c r="C22" s="42" t="s">
        <v>182</v>
      </c>
      <c r="D22" s="42">
        <f>'Interim Summary'!E6</f>
        <v>7</v>
      </c>
      <c r="E22" s="42"/>
      <c r="F22" s="269"/>
    </row>
    <row r="23" spans="2:6" ht="15.75" customHeight="1" x14ac:dyDescent="0.25">
      <c r="B23" s="264"/>
      <c r="C23" s="42" t="s">
        <v>183</v>
      </c>
      <c r="D23" s="78">
        <f>'Interim Summary'!E7</f>
        <v>94624</v>
      </c>
      <c r="E23" s="42"/>
      <c r="F23" s="269"/>
    </row>
    <row r="24" spans="2:6" ht="15.75" customHeight="1" x14ac:dyDescent="0.25">
      <c r="B24" s="264"/>
      <c r="C24" s="42" t="s">
        <v>184</v>
      </c>
      <c r="D24" s="78">
        <f>'Interim Summary'!E8</f>
        <v>15700</v>
      </c>
      <c r="E24" s="42"/>
      <c r="F24" s="269"/>
    </row>
    <row r="25" spans="2:6" ht="15.75" customHeight="1" x14ac:dyDescent="0.25">
      <c r="B25" s="264"/>
      <c r="C25" s="42" t="s">
        <v>185</v>
      </c>
      <c r="D25" s="42">
        <f>'Interim Summary'!E9</f>
        <v>3</v>
      </c>
      <c r="E25" s="42"/>
      <c r="F25" s="269"/>
    </row>
    <row r="26" spans="2:6" ht="15.75" customHeight="1" x14ac:dyDescent="0.25">
      <c r="B26" s="264"/>
      <c r="C26" s="42" t="s">
        <v>186</v>
      </c>
      <c r="D26" s="78">
        <f>'Interim Summary'!E10</f>
        <v>787807</v>
      </c>
      <c r="E26" s="42"/>
      <c r="F26" s="269"/>
    </row>
    <row r="27" spans="2:6" ht="15.75" customHeight="1" x14ac:dyDescent="0.25">
      <c r="B27" s="264"/>
      <c r="C27" s="84" t="s">
        <v>187</v>
      </c>
      <c r="D27" s="78">
        <f>'Interim Summary'!E11</f>
        <v>0</v>
      </c>
      <c r="E27" s="42"/>
      <c r="F27" s="269"/>
    </row>
    <row r="28" spans="2:6" x14ac:dyDescent="0.25">
      <c r="B28" s="270"/>
      <c r="C28" s="270"/>
      <c r="D28" s="270"/>
      <c r="E28" s="270"/>
      <c r="F28" s="270"/>
    </row>
    <row r="29" spans="2:6" x14ac:dyDescent="0.25">
      <c r="B29" s="32"/>
      <c r="C29" s="35" t="s">
        <v>188</v>
      </c>
      <c r="D29" s="101" t="s">
        <v>41</v>
      </c>
      <c r="E29" s="33" t="str">
        <f>IF(C29="Are the Summary Totals correct?","E","")</f>
        <v>E</v>
      </c>
      <c r="F29" s="6" t="str">
        <f>IF(D29="", "Requires confirmation", IF(D29="Yes", "", IF(D29="No", "Please review values in Entry Form. Contact OLSC if you require assistance", "")))</f>
        <v/>
      </c>
    </row>
    <row r="30" spans="2:6" x14ac:dyDescent="0.25">
      <c r="B30" s="244"/>
      <c r="C30" s="244"/>
      <c r="D30" s="244"/>
      <c r="E30" s="244"/>
      <c r="F30" s="244"/>
    </row>
    <row r="31" spans="2:6" ht="18.75" x14ac:dyDescent="0.3">
      <c r="B31" s="271" t="s">
        <v>189</v>
      </c>
      <c r="C31" s="271"/>
      <c r="D31" s="271"/>
      <c r="E31" s="53"/>
      <c r="F31" s="54"/>
    </row>
    <row r="32" spans="2:6" x14ac:dyDescent="0.25">
      <c r="B32" s="264"/>
      <c r="C32" s="85" t="s">
        <v>190</v>
      </c>
      <c r="D32" s="86">
        <f>D18</f>
        <v>4863093</v>
      </c>
      <c r="E32" s="5"/>
      <c r="F32" s="267"/>
    </row>
    <row r="33" spans="2:6" x14ac:dyDescent="0.25">
      <c r="B33" s="264"/>
      <c r="C33" s="85" t="s">
        <v>191</v>
      </c>
      <c r="D33" s="86">
        <f>'Interim Summary'!I2</f>
        <v>4888205</v>
      </c>
      <c r="E33" s="5"/>
      <c r="F33" s="268"/>
    </row>
    <row r="34" spans="2:6" x14ac:dyDescent="0.25">
      <c r="B34" s="270"/>
      <c r="C34" s="270"/>
      <c r="D34" s="270"/>
      <c r="E34" s="270"/>
      <c r="F34" s="270"/>
    </row>
    <row r="35" spans="2:6" x14ac:dyDescent="0.25">
      <c r="B35" s="264"/>
      <c r="C35" s="85" t="s">
        <v>192</v>
      </c>
      <c r="D35" s="86">
        <f>'Interim Summary'!E12</f>
        <v>-25112</v>
      </c>
      <c r="E35" s="5"/>
      <c r="F35" s="267"/>
    </row>
    <row r="36" spans="2:6" x14ac:dyDescent="0.25">
      <c r="B36" s="264"/>
      <c r="C36" s="85" t="s">
        <v>193</v>
      </c>
      <c r="D36" s="86">
        <f>'Interim Summary'!E13</f>
        <v>450457</v>
      </c>
      <c r="E36" s="5"/>
      <c r="F36" s="269"/>
    </row>
    <row r="37" spans="2:6" x14ac:dyDescent="0.25">
      <c r="B37" s="264"/>
      <c r="C37" s="85" t="s">
        <v>194</v>
      </c>
      <c r="D37" s="86">
        <f>'Interim Summary'!E14</f>
        <v>-475569</v>
      </c>
      <c r="E37" s="5"/>
      <c r="F37" s="268"/>
    </row>
    <row r="38" spans="2:6" x14ac:dyDescent="0.25">
      <c r="B38" s="246"/>
      <c r="C38" s="247"/>
      <c r="D38" s="247"/>
      <c r="E38" s="247"/>
      <c r="F38" s="248"/>
    </row>
    <row r="39" spans="2:6" ht="18.75" x14ac:dyDescent="0.3">
      <c r="B39" s="271" t="s">
        <v>195</v>
      </c>
      <c r="C39" s="271"/>
      <c r="D39" s="271"/>
      <c r="E39" s="42"/>
      <c r="F39" s="31"/>
    </row>
    <row r="40" spans="2:6" ht="208.5" customHeight="1" x14ac:dyDescent="0.25">
      <c r="B40" s="4" t="s">
        <v>196</v>
      </c>
      <c r="C40" s="157" t="s">
        <v>197</v>
      </c>
      <c r="D40" s="273"/>
      <c r="E40" s="5"/>
      <c r="F40" s="274"/>
    </row>
    <row r="41" spans="2:6" ht="60.75" customHeight="1" x14ac:dyDescent="0.25">
      <c r="B41" s="4" t="s">
        <v>198</v>
      </c>
      <c r="C41" s="157" t="s">
        <v>199</v>
      </c>
      <c r="D41" s="273"/>
      <c r="E41" s="5"/>
      <c r="F41" s="274"/>
    </row>
    <row r="42" spans="2:6" x14ac:dyDescent="0.25">
      <c r="B42" s="244"/>
      <c r="C42" s="244"/>
      <c r="D42" s="244"/>
      <c r="E42" s="244"/>
      <c r="F42" s="244"/>
    </row>
    <row r="43" spans="2:6" ht="18.75" x14ac:dyDescent="0.3">
      <c r="B43" s="264"/>
      <c r="C43" s="55" t="s">
        <v>200</v>
      </c>
      <c r="D43" s="258"/>
      <c r="E43" s="259"/>
      <c r="F43" s="260"/>
    </row>
    <row r="44" spans="2:6" ht="151.5" customHeight="1" x14ac:dyDescent="0.25">
      <c r="B44" s="264"/>
      <c r="C44" s="102" t="s">
        <v>201</v>
      </c>
      <c r="D44" s="255" t="str">
        <f>IF(LEN(TRIM(C44))&lt;25,"Please enter a meaningful description (more than 25 characters, no placeholders)",IF(TRIM(C44)=REPT(LEFT(TRIM(C44),1),LEN(TRIM(C44))),"Placeholder characters detected. Please enter a meaningful description",""))</f>
        <v/>
      </c>
      <c r="E44" s="256"/>
      <c r="F44" s="257"/>
    </row>
    <row r="45" spans="2:6" x14ac:dyDescent="0.25">
      <c r="B45" s="244"/>
      <c r="C45" s="244"/>
      <c r="D45" s="244"/>
      <c r="E45" s="244"/>
      <c r="F45" s="244"/>
    </row>
    <row r="46" spans="2:6" ht="90" x14ac:dyDescent="0.25">
      <c r="B46" s="4" t="s">
        <v>202</v>
      </c>
      <c r="C46" s="88" t="s">
        <v>203</v>
      </c>
      <c r="D46" s="261"/>
      <c r="E46" s="262"/>
      <c r="F46" s="263"/>
    </row>
    <row r="47" spans="2:6" ht="18.75" x14ac:dyDescent="0.25">
      <c r="B47" s="4"/>
      <c r="C47" s="13" t="s">
        <v>204</v>
      </c>
      <c r="D47" s="103" t="s">
        <v>168</v>
      </c>
      <c r="E47" s="42"/>
      <c r="F47" s="5" t="str">
        <f>IF(D44&lt;&gt;"", "Error detected in commentary, please review", IF(D47="I do not confirm", "Please revise commentary or contact OLSC for assistance", IF(AND(D44="", D47=""), "Requires confirmation", IF(D47="I confirm", "", ""))))</f>
        <v/>
      </c>
    </row>
    <row r="48" spans="2:6" x14ac:dyDescent="0.25">
      <c r="B48" s="244"/>
      <c r="C48" s="244"/>
      <c r="D48" s="244"/>
      <c r="E48" s="244"/>
      <c r="F48" s="244"/>
    </row>
    <row r="49" spans="2:6" ht="165" x14ac:dyDescent="0.25">
      <c r="B49" s="4" t="s">
        <v>205</v>
      </c>
      <c r="C49" s="87" t="s">
        <v>206</v>
      </c>
      <c r="D49" s="43"/>
      <c r="E49" s="42"/>
      <c r="F49" s="5"/>
    </row>
    <row r="50" spans="2:6" x14ac:dyDescent="0.25">
      <c r="B50" s="244"/>
      <c r="C50" s="244"/>
      <c r="D50" s="244"/>
      <c r="E50" s="244"/>
      <c r="F50" s="244"/>
    </row>
    <row r="51" spans="2:6" x14ac:dyDescent="0.25">
      <c r="B51" s="31"/>
      <c r="C51" s="16" t="s">
        <v>207</v>
      </c>
      <c r="D51" s="103" t="s">
        <v>168</v>
      </c>
      <c r="E51" s="42"/>
      <c r="F51" s="15" t="str">
        <f>IF(D51="", "Requires confirmation", IF(D51="I do not confirm", "Please revise Entry Form or contact OLSC for assistance", ""))</f>
        <v/>
      </c>
    </row>
    <row r="52" spans="2:6" x14ac:dyDescent="0.25">
      <c r="B52" s="244"/>
      <c r="C52" s="244"/>
      <c r="D52" s="244"/>
      <c r="E52" s="244"/>
      <c r="F52" s="244"/>
    </row>
    <row r="53" spans="2:6" ht="135" x14ac:dyDescent="0.25">
      <c r="B53" s="4" t="s">
        <v>208</v>
      </c>
      <c r="C53" s="87" t="s">
        <v>209</v>
      </c>
      <c r="D53" s="43"/>
      <c r="E53" s="5"/>
      <c r="F53" s="5"/>
    </row>
    <row r="54" spans="2:6" x14ac:dyDescent="0.25">
      <c r="B54" s="244"/>
      <c r="C54" s="244"/>
      <c r="D54" s="244"/>
      <c r="E54" s="244"/>
      <c r="F54" s="244"/>
    </row>
    <row r="55" spans="2:6" ht="18.75" x14ac:dyDescent="0.3">
      <c r="B55" s="31"/>
      <c r="C55" s="272" t="s">
        <v>0</v>
      </c>
      <c r="D55" s="272"/>
      <c r="E55" s="42"/>
      <c r="F55" s="31"/>
    </row>
    <row r="56" spans="2:6" x14ac:dyDescent="0.25">
      <c r="B56" s="244"/>
      <c r="C56" s="244"/>
      <c r="D56" s="244"/>
      <c r="E56" s="42"/>
      <c r="F56" s="91"/>
    </row>
    <row r="57" spans="2:6" x14ac:dyDescent="0.25">
      <c r="B57" s="264"/>
      <c r="C57" s="8" t="s">
        <v>210</v>
      </c>
      <c r="D57" s="40" t="str">
        <f>'Entry Form'!D8</f>
        <v>Professional Services Review</v>
      </c>
      <c r="E57" s="42"/>
      <c r="F57" s="92"/>
    </row>
    <row r="58" spans="2:6" x14ac:dyDescent="0.25">
      <c r="B58" s="264"/>
      <c r="C58" s="8" t="s">
        <v>211</v>
      </c>
      <c r="D58" s="43" t="str">
        <f>'Entry Form'!D9</f>
        <v>45 307 308 260</v>
      </c>
      <c r="E58" s="42"/>
      <c r="F58" s="92"/>
    </row>
    <row r="59" spans="2:6" x14ac:dyDescent="0.25">
      <c r="B59" s="264"/>
      <c r="C59" s="8" t="s">
        <v>212</v>
      </c>
      <c r="D59" s="43" t="str">
        <f>'Entry Form'!D10</f>
        <v>NCCE</v>
      </c>
      <c r="E59" s="42"/>
      <c r="F59" s="92"/>
    </row>
    <row r="60" spans="2:6" x14ac:dyDescent="0.25">
      <c r="B60" s="264"/>
      <c r="C60" s="8"/>
      <c r="D60" s="43"/>
      <c r="E60" s="42"/>
      <c r="F60" s="92"/>
    </row>
    <row r="61" spans="2:6" x14ac:dyDescent="0.25">
      <c r="B61" s="264"/>
      <c r="C61" s="16" t="s">
        <v>213</v>
      </c>
      <c r="D61" s="8"/>
      <c r="E61" s="42"/>
      <c r="F61" s="92"/>
    </row>
    <row r="62" spans="2:6" x14ac:dyDescent="0.25">
      <c r="B62" s="264"/>
      <c r="C62" s="8" t="s">
        <v>178</v>
      </c>
      <c r="D62" s="41">
        <f>'Interim Summary'!E2</f>
        <v>4863093</v>
      </c>
      <c r="E62" s="42"/>
      <c r="F62" s="92"/>
    </row>
    <row r="63" spans="2:6" x14ac:dyDescent="0.25">
      <c r="B63" s="264"/>
      <c r="C63" s="8" t="s">
        <v>179</v>
      </c>
      <c r="D63" s="41">
        <f>'Interim Summary'!E3</f>
        <v>3964962</v>
      </c>
      <c r="E63" s="42"/>
      <c r="F63" s="92"/>
    </row>
    <row r="64" spans="2:6" x14ac:dyDescent="0.25">
      <c r="B64" s="264"/>
      <c r="C64" s="8" t="s">
        <v>180</v>
      </c>
      <c r="D64" s="41">
        <f>'Interim Summary'!E4</f>
        <v>898131</v>
      </c>
      <c r="E64" s="42"/>
      <c r="F64" s="92"/>
    </row>
    <row r="65" spans="2:6" x14ac:dyDescent="0.25">
      <c r="B65" s="264"/>
      <c r="C65" s="30"/>
      <c r="D65" s="38"/>
      <c r="E65" s="42"/>
      <c r="F65" s="92"/>
    </row>
    <row r="66" spans="2:6" ht="15.75" x14ac:dyDescent="0.25">
      <c r="B66" s="39" t="s">
        <v>16</v>
      </c>
      <c r="C66" s="245" t="s">
        <v>47</v>
      </c>
      <c r="D66" s="245"/>
      <c r="E66" s="42"/>
      <c r="F66" s="92"/>
    </row>
    <row r="67" spans="2:6" x14ac:dyDescent="0.25">
      <c r="B67" s="31"/>
      <c r="C67" s="8" t="s">
        <v>48</v>
      </c>
      <c r="D67" s="41">
        <f>'Interim Summary'!E3</f>
        <v>3964962</v>
      </c>
      <c r="E67" s="42"/>
      <c r="F67" s="92"/>
    </row>
    <row r="68" spans="2:6" x14ac:dyDescent="0.25">
      <c r="B68" s="249"/>
      <c r="C68" s="250"/>
      <c r="D68" s="251"/>
      <c r="E68" s="42"/>
      <c r="F68" s="92"/>
    </row>
    <row r="69" spans="2:6" ht="15.75" x14ac:dyDescent="0.25">
      <c r="B69" s="39" t="s">
        <v>58</v>
      </c>
      <c r="C69" s="245" t="s">
        <v>59</v>
      </c>
      <c r="D69" s="245"/>
      <c r="E69" s="42"/>
      <c r="F69" s="92"/>
    </row>
    <row r="70" spans="2:6" x14ac:dyDescent="0.25">
      <c r="B70" s="252"/>
      <c r="C70" s="7" t="s">
        <v>60</v>
      </c>
      <c r="D70" s="8">
        <f>'Interim Summary'!B6</f>
        <v>6</v>
      </c>
      <c r="E70" s="42"/>
      <c r="F70" s="92"/>
    </row>
    <row r="71" spans="2:6" x14ac:dyDescent="0.25">
      <c r="B71" s="253"/>
      <c r="C71" s="7" t="s">
        <v>61</v>
      </c>
      <c r="D71" s="8">
        <f>'Interim Summary'!B7</f>
        <v>5</v>
      </c>
      <c r="E71" s="42"/>
      <c r="F71" s="92"/>
    </row>
    <row r="72" spans="2:6" x14ac:dyDescent="0.25">
      <c r="B72" s="253"/>
      <c r="C72" s="7" t="s">
        <v>62</v>
      </c>
      <c r="D72" s="8">
        <f>'Interim Summary'!B8</f>
        <v>7</v>
      </c>
      <c r="E72" s="42"/>
      <c r="F72" s="92"/>
    </row>
    <row r="73" spans="2:6" x14ac:dyDescent="0.25">
      <c r="B73" s="254"/>
      <c r="C73" s="7" t="s">
        <v>63</v>
      </c>
      <c r="D73" s="8">
        <f>'Interim Summary'!B9</f>
        <v>1</v>
      </c>
      <c r="E73" s="42"/>
      <c r="F73" s="92"/>
    </row>
    <row r="74" spans="2:6" x14ac:dyDescent="0.25">
      <c r="B74" s="249"/>
      <c r="C74" s="250"/>
      <c r="D74" s="251"/>
      <c r="E74" s="42"/>
      <c r="F74" s="92"/>
    </row>
    <row r="75" spans="2:6" ht="15.75" x14ac:dyDescent="0.25">
      <c r="B75" s="39" t="s">
        <v>64</v>
      </c>
      <c r="C75" s="245" t="s">
        <v>65</v>
      </c>
      <c r="D75" s="245"/>
      <c r="E75" s="42"/>
      <c r="F75" s="92"/>
    </row>
    <row r="76" spans="2:6" x14ac:dyDescent="0.25">
      <c r="B76" s="252"/>
      <c r="C76" s="8" t="str">
        <f>'Interim Summary'!A10</f>
        <v>ACT</v>
      </c>
      <c r="D76" s="8">
        <f>'Interim Summary'!B10</f>
        <v>8</v>
      </c>
      <c r="E76" s="42"/>
      <c r="F76" s="92"/>
    </row>
    <row r="77" spans="2:6" x14ac:dyDescent="0.25">
      <c r="B77" s="253"/>
      <c r="C77" s="8" t="str">
        <f>'Interim Summary'!A11</f>
        <v>NSW (capital city)</v>
      </c>
      <c r="D77" s="8">
        <f>'Interim Summary'!B11</f>
        <v>0</v>
      </c>
      <c r="E77" s="42"/>
      <c r="F77" s="92"/>
    </row>
    <row r="78" spans="2:6" x14ac:dyDescent="0.25">
      <c r="B78" s="253"/>
      <c r="C78" s="8" t="str">
        <f>'Interim Summary'!A12</f>
        <v>NSW (other)</v>
      </c>
      <c r="D78" s="8">
        <f>'Interim Summary'!B12</f>
        <v>1</v>
      </c>
      <c r="E78" s="42"/>
      <c r="F78" s="92"/>
    </row>
    <row r="79" spans="2:6" x14ac:dyDescent="0.25">
      <c r="B79" s="253"/>
      <c r="C79" s="8" t="str">
        <f>'Interim Summary'!A13</f>
        <v>NT (capital city)</v>
      </c>
      <c r="D79" s="8">
        <f>'Interim Summary'!B13</f>
        <v>0</v>
      </c>
      <c r="E79" s="42"/>
      <c r="F79" s="92"/>
    </row>
    <row r="80" spans="2:6" x14ac:dyDescent="0.25">
      <c r="B80" s="253"/>
      <c r="C80" s="8" t="str">
        <f>'Interim Summary'!A14</f>
        <v>NT (other)</v>
      </c>
      <c r="D80" s="8">
        <f>'Interim Summary'!B14</f>
        <v>0</v>
      </c>
      <c r="E80" s="42"/>
      <c r="F80" s="92"/>
    </row>
    <row r="81" spans="2:6" x14ac:dyDescent="0.25">
      <c r="B81" s="253"/>
      <c r="C81" s="8" t="str">
        <f>'Interim Summary'!A15</f>
        <v>QLD (capital city)</v>
      </c>
      <c r="D81" s="8">
        <f>'Interim Summary'!B15</f>
        <v>2</v>
      </c>
      <c r="E81" s="42"/>
      <c r="F81" s="92"/>
    </row>
    <row r="82" spans="2:6" x14ac:dyDescent="0.25">
      <c r="B82" s="253"/>
      <c r="C82" s="8" t="str">
        <f>'Interim Summary'!A16</f>
        <v>QLD (other)</v>
      </c>
      <c r="D82" s="8">
        <f>'Interim Summary'!B16</f>
        <v>1</v>
      </c>
      <c r="E82" s="42"/>
      <c r="F82" s="92"/>
    </row>
    <row r="83" spans="2:6" x14ac:dyDescent="0.25">
      <c r="B83" s="253"/>
      <c r="C83" s="8" t="str">
        <f>'Interim Summary'!A17</f>
        <v>SA (capital city)</v>
      </c>
      <c r="D83" s="8">
        <f>'Interim Summary'!B17</f>
        <v>3</v>
      </c>
      <c r="E83" s="42"/>
      <c r="F83" s="92"/>
    </row>
    <row r="84" spans="2:6" x14ac:dyDescent="0.25">
      <c r="B84" s="253"/>
      <c r="C84" s="8" t="str">
        <f>'Interim Summary'!A18</f>
        <v>SA (other)</v>
      </c>
      <c r="D84" s="8">
        <f>'Interim Summary'!B18</f>
        <v>0</v>
      </c>
      <c r="E84" s="42"/>
      <c r="F84" s="92"/>
    </row>
    <row r="85" spans="2:6" x14ac:dyDescent="0.25">
      <c r="B85" s="253"/>
      <c r="C85" s="8" t="str">
        <f>'Interim Summary'!A19</f>
        <v>Tasmania (capital city)</v>
      </c>
      <c r="D85" s="8">
        <f>'Interim Summary'!B19</f>
        <v>0</v>
      </c>
      <c r="E85" s="42"/>
      <c r="F85" s="92"/>
    </row>
    <row r="86" spans="2:6" x14ac:dyDescent="0.25">
      <c r="B86" s="253"/>
      <c r="C86" s="8" t="str">
        <f>'Interim Summary'!A20</f>
        <v>Tasmania (other)</v>
      </c>
      <c r="D86" s="8">
        <f>'Interim Summary'!B20</f>
        <v>0</v>
      </c>
      <c r="E86" s="42"/>
      <c r="F86" s="92"/>
    </row>
    <row r="87" spans="2:6" x14ac:dyDescent="0.25">
      <c r="B87" s="253"/>
      <c r="C87" s="8" t="str">
        <f>'Interim Summary'!A21</f>
        <v>Victoria (capital city)</v>
      </c>
      <c r="D87" s="8">
        <f>'Interim Summary'!B21</f>
        <v>4</v>
      </c>
      <c r="E87" s="42"/>
      <c r="F87" s="92"/>
    </row>
    <row r="88" spans="2:6" x14ac:dyDescent="0.25">
      <c r="B88" s="253"/>
      <c r="C88" s="8" t="str">
        <f>'Interim Summary'!A22</f>
        <v>Victoria (other)</v>
      </c>
      <c r="D88" s="8">
        <f>'Interim Summary'!B22</f>
        <v>0</v>
      </c>
      <c r="E88" s="42"/>
      <c r="F88" s="92"/>
    </row>
    <row r="89" spans="2:6" x14ac:dyDescent="0.25">
      <c r="B89" s="253"/>
      <c r="C89" s="8" t="str">
        <f>'Interim Summary'!A23</f>
        <v>WA (capital city)</v>
      </c>
      <c r="D89" s="8">
        <f>'Interim Summary'!B23</f>
        <v>0</v>
      </c>
      <c r="E89" s="42"/>
      <c r="F89" s="92"/>
    </row>
    <row r="90" spans="2:6" x14ac:dyDescent="0.25">
      <c r="B90" s="253"/>
      <c r="C90" s="8" t="str">
        <f>'Interim Summary'!A24</f>
        <v>WA (other)</v>
      </c>
      <c r="D90" s="8">
        <f>'Interim Summary'!B24</f>
        <v>0</v>
      </c>
      <c r="E90" s="42"/>
      <c r="F90" s="92"/>
    </row>
    <row r="91" spans="2:6" x14ac:dyDescent="0.25">
      <c r="B91" s="253"/>
      <c r="C91" s="8" t="str">
        <f>'Interim Summary'!A25</f>
        <v>Australia (other – external territories etc)</v>
      </c>
      <c r="D91" s="8">
        <f>'Interim Summary'!B25</f>
        <v>0</v>
      </c>
      <c r="E91" s="42"/>
      <c r="F91" s="92"/>
    </row>
    <row r="92" spans="2:6" x14ac:dyDescent="0.25">
      <c r="B92" s="254"/>
      <c r="C92" s="8" t="str">
        <f>'Interim Summary'!A26</f>
        <v>Overseas</v>
      </c>
      <c r="D92" s="8">
        <f>'Interim Summary'!B26</f>
        <v>0</v>
      </c>
      <c r="E92" s="42"/>
      <c r="F92" s="92"/>
    </row>
    <row r="93" spans="2:6" x14ac:dyDescent="0.25">
      <c r="B93" s="249"/>
      <c r="C93" s="250"/>
      <c r="D93" s="251"/>
      <c r="E93" s="42"/>
      <c r="F93" s="92"/>
    </row>
    <row r="94" spans="2:6" ht="15.75" x14ac:dyDescent="0.25">
      <c r="B94" s="39" t="s">
        <v>20</v>
      </c>
      <c r="C94" s="265" t="s">
        <v>214</v>
      </c>
      <c r="D94" s="266"/>
      <c r="E94" s="42"/>
      <c r="F94" s="92"/>
    </row>
    <row r="95" spans="2:6" x14ac:dyDescent="0.25">
      <c r="B95" s="264"/>
      <c r="C95" s="8" t="s">
        <v>182</v>
      </c>
      <c r="D95" s="8">
        <f>'Interim Summary'!E6</f>
        <v>7</v>
      </c>
      <c r="E95" s="42"/>
      <c r="F95" s="92"/>
    </row>
    <row r="96" spans="2:6" x14ac:dyDescent="0.25">
      <c r="B96" s="264"/>
      <c r="C96" s="8" t="s">
        <v>183</v>
      </c>
      <c r="D96" s="41">
        <f>'Interim Summary'!E7</f>
        <v>94624</v>
      </c>
      <c r="E96" s="42"/>
      <c r="F96" s="92"/>
    </row>
    <row r="97" spans="2:6" x14ac:dyDescent="0.25">
      <c r="B97" s="270"/>
      <c r="C97" s="270"/>
      <c r="D97" s="270"/>
      <c r="E97" s="42"/>
      <c r="F97" s="92"/>
    </row>
    <row r="98" spans="2:6" ht="15.75" x14ac:dyDescent="0.25">
      <c r="B98" s="39" t="s">
        <v>91</v>
      </c>
      <c r="C98" s="245" t="s">
        <v>215</v>
      </c>
      <c r="D98" s="245"/>
      <c r="E98" s="42"/>
      <c r="F98" s="92"/>
    </row>
    <row r="99" spans="2:6" x14ac:dyDescent="0.25">
      <c r="B99" s="264"/>
      <c r="C99" s="8" t="s">
        <v>216</v>
      </c>
      <c r="D99" s="8">
        <f>'Interim Summary'!B39</f>
        <v>0</v>
      </c>
      <c r="E99" s="42"/>
      <c r="F99" s="92"/>
    </row>
    <row r="100" spans="2:6" x14ac:dyDescent="0.25">
      <c r="B100" s="264"/>
      <c r="C100" s="8" t="s">
        <v>217</v>
      </c>
      <c r="D100" s="41">
        <f>'Interim Summary'!B27</f>
        <v>0</v>
      </c>
      <c r="E100" s="42"/>
      <c r="F100" s="92"/>
    </row>
    <row r="101" spans="2:6" x14ac:dyDescent="0.25">
      <c r="B101" s="264"/>
      <c r="C101" s="8" t="s">
        <v>218</v>
      </c>
      <c r="D101" s="8">
        <f>'Interim Summary'!B40</f>
        <v>0</v>
      </c>
      <c r="E101" s="42"/>
      <c r="F101" s="92"/>
    </row>
    <row r="102" spans="2:6" x14ac:dyDescent="0.25">
      <c r="B102" s="264"/>
      <c r="C102" s="8" t="s">
        <v>219</v>
      </c>
      <c r="D102" s="41">
        <f>'Interim Summary'!B28</f>
        <v>0</v>
      </c>
      <c r="E102" s="42"/>
      <c r="F102" s="92"/>
    </row>
    <row r="103" spans="2:6" x14ac:dyDescent="0.25">
      <c r="B103" s="264"/>
      <c r="C103" s="8" t="s">
        <v>220</v>
      </c>
      <c r="D103" s="8">
        <f>'Interim Summary'!B41</f>
        <v>0</v>
      </c>
      <c r="E103" s="42"/>
      <c r="F103" s="92"/>
    </row>
    <row r="104" spans="2:6" x14ac:dyDescent="0.25">
      <c r="B104" s="264"/>
      <c r="C104" s="8" t="s">
        <v>221</v>
      </c>
      <c r="D104" s="41">
        <f>'Interim Summary'!B29</f>
        <v>0</v>
      </c>
      <c r="E104" s="42"/>
      <c r="F104" s="92"/>
    </row>
    <row r="105" spans="2:6" ht="15.75" x14ac:dyDescent="0.25">
      <c r="B105" s="264"/>
      <c r="C105" s="245" t="s">
        <v>222</v>
      </c>
      <c r="D105" s="245"/>
      <c r="E105" s="42"/>
      <c r="F105" s="92"/>
    </row>
    <row r="106" spans="2:6" x14ac:dyDescent="0.25">
      <c r="B106" s="264"/>
      <c r="C106" s="8" t="s">
        <v>223</v>
      </c>
      <c r="D106" s="8">
        <f>'Interim Summary'!B42</f>
        <v>2</v>
      </c>
      <c r="E106" s="42"/>
      <c r="F106" s="92"/>
    </row>
    <row r="107" spans="2:6" x14ac:dyDescent="0.25">
      <c r="B107" s="264"/>
      <c r="C107" s="8" t="s">
        <v>224</v>
      </c>
      <c r="D107" s="41">
        <f>'Interim Summary'!B30</f>
        <v>11289</v>
      </c>
      <c r="E107" s="42"/>
      <c r="F107" s="92"/>
    </row>
    <row r="108" spans="2:6" x14ac:dyDescent="0.25">
      <c r="B108" s="264"/>
      <c r="C108" s="8" t="s">
        <v>225</v>
      </c>
      <c r="D108" s="8">
        <f>'Interim Summary'!B43</f>
        <v>0</v>
      </c>
      <c r="E108" s="42"/>
      <c r="F108" s="92"/>
    </row>
    <row r="109" spans="2:6" x14ac:dyDescent="0.25">
      <c r="B109" s="264"/>
      <c r="C109" s="8" t="s">
        <v>226</v>
      </c>
      <c r="D109" s="41">
        <f>'Interim Summary'!B31</f>
        <v>0</v>
      </c>
      <c r="E109" s="42"/>
      <c r="F109" s="92"/>
    </row>
    <row r="110" spans="2:6" x14ac:dyDescent="0.25">
      <c r="B110" s="264"/>
      <c r="C110" s="8" t="s">
        <v>227</v>
      </c>
      <c r="D110" s="8">
        <f>'Interim Summary'!B44</f>
        <v>0</v>
      </c>
      <c r="E110" s="42"/>
      <c r="F110" s="92"/>
    </row>
    <row r="111" spans="2:6" x14ac:dyDescent="0.25">
      <c r="B111" s="264"/>
      <c r="C111" s="8" t="s">
        <v>228</v>
      </c>
      <c r="D111" s="41">
        <f>'Interim Summary'!B32</f>
        <v>0</v>
      </c>
      <c r="E111" s="42"/>
      <c r="F111" s="92"/>
    </row>
    <row r="112" spans="2:6" x14ac:dyDescent="0.25">
      <c r="B112" s="264"/>
      <c r="C112" s="244"/>
      <c r="D112" s="244"/>
      <c r="E112" s="42"/>
      <c r="F112" s="92"/>
    </row>
    <row r="113" spans="2:6" x14ac:dyDescent="0.25">
      <c r="B113" s="264"/>
      <c r="C113" s="8" t="s">
        <v>229</v>
      </c>
      <c r="D113" s="8">
        <f>'Interim Summary'!E15</f>
        <v>2</v>
      </c>
      <c r="E113" s="42"/>
      <c r="F113" s="92"/>
    </row>
    <row r="114" spans="2:6" x14ac:dyDescent="0.25">
      <c r="B114" s="264"/>
      <c r="C114" s="8" t="s">
        <v>230</v>
      </c>
      <c r="D114" s="41">
        <f>'Interim Summary'!E16</f>
        <v>11289</v>
      </c>
      <c r="E114" s="42"/>
      <c r="F114" s="92"/>
    </row>
    <row r="115" spans="2:6" x14ac:dyDescent="0.25">
      <c r="B115" s="264"/>
      <c r="C115" s="244"/>
      <c r="D115" s="244"/>
      <c r="E115" s="42"/>
      <c r="F115" s="92"/>
    </row>
    <row r="116" spans="2:6" ht="15.75" x14ac:dyDescent="0.25">
      <c r="B116" s="39" t="s">
        <v>102</v>
      </c>
      <c r="C116" s="245" t="s">
        <v>231</v>
      </c>
      <c r="D116" s="245"/>
      <c r="E116" s="42"/>
      <c r="F116" s="92"/>
    </row>
    <row r="117" spans="2:6" x14ac:dyDescent="0.25">
      <c r="B117" s="264"/>
      <c r="C117" s="8" t="s">
        <v>232</v>
      </c>
      <c r="D117" s="8">
        <f>'Interim Summary'!B45</f>
        <v>0</v>
      </c>
      <c r="E117" s="42"/>
      <c r="F117" s="92"/>
    </row>
    <row r="118" spans="2:6" x14ac:dyDescent="0.25">
      <c r="B118" s="264"/>
      <c r="C118" s="8" t="s">
        <v>233</v>
      </c>
      <c r="D118" s="41">
        <f>'Interim Summary'!B33</f>
        <v>0</v>
      </c>
      <c r="E118" s="42"/>
      <c r="F118" s="92"/>
    </row>
    <row r="119" spans="2:6" x14ac:dyDescent="0.25">
      <c r="B119" s="264"/>
      <c r="C119" s="8" t="s">
        <v>234</v>
      </c>
      <c r="D119" s="8">
        <f>'Interim Summary'!B46</f>
        <v>0</v>
      </c>
      <c r="E119" s="42"/>
      <c r="F119" s="92"/>
    </row>
    <row r="120" spans="2:6" x14ac:dyDescent="0.25">
      <c r="B120" s="264"/>
      <c r="C120" s="8" t="s">
        <v>235</v>
      </c>
      <c r="D120" s="41">
        <f>'Interim Summary'!B34</f>
        <v>0</v>
      </c>
      <c r="E120" s="42"/>
      <c r="F120" s="92"/>
    </row>
    <row r="121" spans="2:6" x14ac:dyDescent="0.25">
      <c r="B121" s="264"/>
      <c r="C121" s="8" t="s">
        <v>236</v>
      </c>
      <c r="D121" s="8">
        <f>'Interim Summary'!B47</f>
        <v>0</v>
      </c>
      <c r="E121" s="42"/>
      <c r="F121" s="92"/>
    </row>
    <row r="122" spans="2:6" x14ac:dyDescent="0.25">
      <c r="B122" s="264"/>
      <c r="C122" s="8" t="s">
        <v>237</v>
      </c>
      <c r="D122" s="41">
        <f>'Interim Summary'!B35</f>
        <v>0</v>
      </c>
      <c r="E122" s="42"/>
      <c r="F122" s="92"/>
    </row>
    <row r="123" spans="2:6" ht="15.75" x14ac:dyDescent="0.25">
      <c r="B123" s="264"/>
      <c r="C123" s="245" t="s">
        <v>238</v>
      </c>
      <c r="D123" s="245"/>
      <c r="E123" s="42"/>
      <c r="F123" s="92"/>
    </row>
    <row r="124" spans="2:6" x14ac:dyDescent="0.25">
      <c r="B124" s="264"/>
      <c r="C124" s="8" t="s">
        <v>239</v>
      </c>
      <c r="D124" s="8">
        <f>'Interim Summary'!B48</f>
        <v>3</v>
      </c>
      <c r="E124" s="42"/>
      <c r="F124" s="92"/>
    </row>
    <row r="125" spans="2:6" x14ac:dyDescent="0.25">
      <c r="B125" s="264"/>
      <c r="C125" s="8" t="s">
        <v>240</v>
      </c>
      <c r="D125" s="41">
        <f>'Interim Summary'!B36</f>
        <v>42642</v>
      </c>
      <c r="E125" s="42"/>
      <c r="F125" s="92"/>
    </row>
    <row r="126" spans="2:6" x14ac:dyDescent="0.25">
      <c r="B126" s="264"/>
      <c r="C126" s="8" t="s">
        <v>241</v>
      </c>
      <c r="D126" s="8">
        <f>'Interim Summary'!B49</f>
        <v>2</v>
      </c>
      <c r="E126" s="42"/>
      <c r="F126" s="92"/>
    </row>
    <row r="127" spans="2:6" x14ac:dyDescent="0.25">
      <c r="B127" s="264"/>
      <c r="C127" s="8" t="s">
        <v>242</v>
      </c>
      <c r="D127" s="41">
        <f>'Interim Summary'!B37</f>
        <v>40693</v>
      </c>
      <c r="E127" s="42"/>
      <c r="F127" s="92"/>
    </row>
    <row r="128" spans="2:6" x14ac:dyDescent="0.25">
      <c r="B128" s="264"/>
      <c r="C128" s="8" t="s">
        <v>243</v>
      </c>
      <c r="D128" s="8">
        <f>'Interim Summary'!B50</f>
        <v>0</v>
      </c>
      <c r="E128" s="42"/>
      <c r="F128" s="92"/>
    </row>
    <row r="129" spans="2:6" x14ac:dyDescent="0.25">
      <c r="B129" s="264"/>
      <c r="C129" s="8" t="s">
        <v>244</v>
      </c>
      <c r="D129" s="41">
        <f>'Interim Summary'!B38</f>
        <v>0</v>
      </c>
      <c r="E129" s="42"/>
      <c r="F129" s="92"/>
    </row>
    <row r="130" spans="2:6" x14ac:dyDescent="0.25">
      <c r="B130" s="264"/>
      <c r="C130" s="244"/>
      <c r="D130" s="244"/>
      <c r="E130" s="42"/>
      <c r="F130" s="92"/>
    </row>
    <row r="131" spans="2:6" x14ac:dyDescent="0.25">
      <c r="B131" s="264"/>
      <c r="C131" s="8" t="s">
        <v>245</v>
      </c>
      <c r="D131" s="8">
        <f>'Interim Summary'!E17</f>
        <v>5</v>
      </c>
      <c r="E131" s="42"/>
      <c r="F131" s="92"/>
    </row>
    <row r="132" spans="2:6" x14ac:dyDescent="0.25">
      <c r="B132" s="264"/>
      <c r="C132" s="8" t="s">
        <v>246</v>
      </c>
      <c r="D132" s="41">
        <f>'Interim Summary'!E18</f>
        <v>83335</v>
      </c>
      <c r="E132" s="42"/>
      <c r="F132" s="92"/>
    </row>
    <row r="133" spans="2:6" x14ac:dyDescent="0.25">
      <c r="B133" s="246"/>
      <c r="C133" s="247"/>
      <c r="D133" s="248"/>
      <c r="E133" s="42"/>
      <c r="F133" s="92"/>
    </row>
    <row r="134" spans="2:6" ht="15.75" x14ac:dyDescent="0.25">
      <c r="B134" s="39" t="s">
        <v>22</v>
      </c>
      <c r="C134" s="245" t="s">
        <v>115</v>
      </c>
      <c r="D134" s="245"/>
      <c r="E134" s="42"/>
      <c r="F134" s="92"/>
    </row>
    <row r="135" spans="2:6" x14ac:dyDescent="0.25">
      <c r="B135" s="31"/>
      <c r="C135" s="8" t="s">
        <v>116</v>
      </c>
      <c r="D135" s="41">
        <f>'Interim Summary'!B51</f>
        <v>15700</v>
      </c>
      <c r="E135" s="42"/>
      <c r="F135" s="92"/>
    </row>
    <row r="136" spans="2:6" x14ac:dyDescent="0.25">
      <c r="B136" s="244"/>
      <c r="C136" s="244"/>
      <c r="D136" s="244"/>
      <c r="E136" s="42"/>
      <c r="F136" s="92"/>
    </row>
    <row r="137" spans="2:6" ht="15.75" x14ac:dyDescent="0.25">
      <c r="B137" s="39" t="s">
        <v>24</v>
      </c>
      <c r="C137" s="245" t="s">
        <v>122</v>
      </c>
      <c r="D137" s="245"/>
      <c r="E137" s="42"/>
      <c r="F137" s="92"/>
    </row>
    <row r="138" spans="2:6" x14ac:dyDescent="0.25">
      <c r="B138" s="31"/>
      <c r="C138" s="8" t="str">
        <f>'Interim Summary'!A52</f>
        <v>Entity participation in the Whole of Australian Government Legal Services Panel during 2024-25 (Auto-filled)</v>
      </c>
      <c r="D138" s="41" t="str">
        <f>'Entry Form'!D140</f>
        <v>Yes</v>
      </c>
      <c r="E138" s="42"/>
      <c r="F138" s="92"/>
    </row>
    <row r="139" spans="2:6" x14ac:dyDescent="0.25">
      <c r="B139" s="244"/>
      <c r="C139" s="244"/>
      <c r="D139" s="244"/>
      <c r="E139" s="42"/>
      <c r="F139" s="92"/>
    </row>
    <row r="140" spans="2:6" x14ac:dyDescent="0.25">
      <c r="B140" s="252"/>
      <c r="C140" s="60" t="str">
        <f>'Interim Summary'!A53</f>
        <v>Invoiced Panel Fee for 2024-25 (GST exclusive) (Auto-filled)</v>
      </c>
      <c r="D140" s="41">
        <f>'Entry Form'!D143</f>
        <v>6397.182344154</v>
      </c>
      <c r="E140" s="42"/>
      <c r="F140" s="92"/>
    </row>
    <row r="141" spans="2:6" ht="30" x14ac:dyDescent="0.25">
      <c r="B141" s="253"/>
      <c r="C141" s="60" t="str">
        <f>'Interim Summary'!A54</f>
        <v>Total value of professional fees expenditure under the Whole of Australian Government Legal Services Panel (SON3622041) – Old Panel expired 30 June 2024</v>
      </c>
      <c r="D141" s="41">
        <f>'Interim Summary'!B54</f>
        <v>0</v>
      </c>
      <c r="E141" s="42"/>
      <c r="F141" s="92"/>
    </row>
    <row r="142" spans="2:6" ht="30" x14ac:dyDescent="0.25">
      <c r="B142" s="254"/>
      <c r="C142" s="60" t="str">
        <f>'Interim Summary'!A55</f>
        <v>Total value of professional fees expenditure under the Whole of Australian Government Legal Services Panel (SON4072331) – New Panel commenced 1 July 2024</v>
      </c>
      <c r="D142" s="41">
        <f>'Interim Summary'!B55</f>
        <v>0</v>
      </c>
      <c r="E142" s="42"/>
      <c r="F142" s="92"/>
    </row>
    <row r="143" spans="2:6" x14ac:dyDescent="0.25">
      <c r="B143" s="270"/>
      <c r="C143" s="270"/>
      <c r="D143" s="270"/>
      <c r="E143" s="42"/>
      <c r="F143" s="92"/>
    </row>
    <row r="144" spans="2:6" x14ac:dyDescent="0.25">
      <c r="B144" s="252"/>
      <c r="C144" s="14" t="s">
        <v>247</v>
      </c>
      <c r="D144" s="41">
        <f>'Interim Summary'!B56</f>
        <v>0</v>
      </c>
      <c r="E144" s="42"/>
      <c r="F144" s="92"/>
    </row>
    <row r="145" spans="2:6" x14ac:dyDescent="0.25">
      <c r="B145" s="254"/>
      <c r="C145" s="14" t="s">
        <v>248</v>
      </c>
      <c r="D145" s="41">
        <f>'Interim Summary'!B57</f>
        <v>0</v>
      </c>
      <c r="E145" s="42"/>
      <c r="F145" s="92"/>
    </row>
    <row r="146" spans="2:6" x14ac:dyDescent="0.25">
      <c r="B146" s="249"/>
      <c r="C146" s="250"/>
      <c r="D146" s="251"/>
      <c r="E146" s="42"/>
      <c r="F146" s="92"/>
    </row>
    <row r="147" spans="2:6" ht="15.75" x14ac:dyDescent="0.25">
      <c r="B147" s="71"/>
      <c r="C147" s="245" t="s">
        <v>249</v>
      </c>
      <c r="D147" s="245"/>
      <c r="E147" s="42"/>
      <c r="F147" s="92"/>
    </row>
    <row r="148" spans="2:6" ht="15.75" x14ac:dyDescent="0.25">
      <c r="B148" s="39" t="s">
        <v>26</v>
      </c>
      <c r="C148" s="8" t="s">
        <v>186</v>
      </c>
      <c r="D148" s="41">
        <f>'Interim Summary'!E10</f>
        <v>787807</v>
      </c>
      <c r="E148" s="42"/>
      <c r="F148" s="92"/>
    </row>
    <row r="149" spans="2:6" x14ac:dyDescent="0.25">
      <c r="B149" s="249"/>
      <c r="C149" s="250"/>
      <c r="D149" s="251"/>
      <c r="E149" s="42"/>
      <c r="F149" s="92"/>
    </row>
    <row r="150" spans="2:6" ht="15.75" x14ac:dyDescent="0.25">
      <c r="B150" s="71"/>
      <c r="C150" s="245" t="s">
        <v>250</v>
      </c>
      <c r="D150" s="245"/>
      <c r="E150" s="42"/>
      <c r="F150" s="92"/>
    </row>
    <row r="151" spans="2:6" ht="15.75" x14ac:dyDescent="0.25">
      <c r="B151" s="39" t="s">
        <v>141</v>
      </c>
      <c r="C151" s="8" t="s">
        <v>143</v>
      </c>
      <c r="D151" s="41">
        <f>'Interim Summary'!B58</f>
        <v>0</v>
      </c>
      <c r="E151" s="42"/>
      <c r="F151" s="92"/>
    </row>
    <row r="152" spans="2:6" x14ac:dyDescent="0.25">
      <c r="B152" s="252"/>
      <c r="C152" s="8" t="s">
        <v>145</v>
      </c>
      <c r="D152" s="41">
        <f>'Interim Summary'!B59</f>
        <v>0</v>
      </c>
      <c r="E152" s="42"/>
      <c r="F152" s="92"/>
    </row>
    <row r="153" spans="2:6" x14ac:dyDescent="0.25">
      <c r="B153" s="254"/>
      <c r="C153" s="8" t="s">
        <v>146</v>
      </c>
      <c r="D153" s="41">
        <f>'Interim Summary'!B60</f>
        <v>0</v>
      </c>
      <c r="E153" s="42"/>
      <c r="F153" s="92"/>
    </row>
    <row r="154" spans="2:6" x14ac:dyDescent="0.25">
      <c r="B154" s="249"/>
      <c r="C154" s="250"/>
      <c r="D154" s="251"/>
      <c r="E154" s="42"/>
      <c r="F154" s="92"/>
    </row>
    <row r="155" spans="2:6" ht="15.75" x14ac:dyDescent="0.25">
      <c r="B155" s="71"/>
      <c r="C155" s="245" t="s">
        <v>148</v>
      </c>
      <c r="D155" s="245"/>
      <c r="E155" s="42"/>
      <c r="F155" s="92"/>
    </row>
    <row r="156" spans="2:6" ht="15.75" x14ac:dyDescent="0.25">
      <c r="B156" s="39" t="s">
        <v>147</v>
      </c>
      <c r="C156" s="8" t="s">
        <v>251</v>
      </c>
      <c r="D156" s="41">
        <f>'Interim Summary'!B61</f>
        <v>0</v>
      </c>
      <c r="E156" s="42"/>
      <c r="F156" s="92"/>
    </row>
    <row r="157" spans="2:6" x14ac:dyDescent="0.25">
      <c r="B157" s="249"/>
      <c r="C157" s="250"/>
      <c r="D157" s="251"/>
      <c r="E157" s="42"/>
      <c r="F157" s="92"/>
    </row>
    <row r="158" spans="2:6" ht="15.75" x14ac:dyDescent="0.25">
      <c r="B158" s="71"/>
      <c r="C158" s="245" t="s">
        <v>252</v>
      </c>
      <c r="D158" s="245"/>
      <c r="E158" s="42"/>
      <c r="F158" s="92"/>
    </row>
    <row r="159" spans="2:6" ht="15.75" x14ac:dyDescent="0.25">
      <c r="B159" s="39" t="s">
        <v>150</v>
      </c>
      <c r="C159" s="94" t="s">
        <v>152</v>
      </c>
      <c r="D159" s="41">
        <f>'Interim Summary'!B62</f>
        <v>49075</v>
      </c>
      <c r="E159" s="42"/>
      <c r="F159" s="92"/>
    </row>
    <row r="160" spans="2:6" x14ac:dyDescent="0.25">
      <c r="B160" s="264"/>
      <c r="C160" s="95" t="str">
        <f>'Interim Summary'!B65</f>
        <v>Clayton Utz</v>
      </c>
      <c r="D160" s="41"/>
      <c r="E160" s="42"/>
      <c r="F160" s="92"/>
    </row>
    <row r="161" spans="2:6" x14ac:dyDescent="0.25">
      <c r="B161" s="264"/>
      <c r="C161" s="96" t="s">
        <v>144</v>
      </c>
      <c r="D161" s="41">
        <f>'Interim Summary'!B66</f>
        <v>36975</v>
      </c>
      <c r="E161" s="42"/>
      <c r="F161" s="92"/>
    </row>
    <row r="162" spans="2:6" x14ac:dyDescent="0.25">
      <c r="B162" s="264"/>
      <c r="C162" s="96" t="s">
        <v>158</v>
      </c>
      <c r="D162" s="41">
        <f>'Interim Summary'!B67</f>
        <v>0</v>
      </c>
      <c r="E162" s="42"/>
      <c r="F162" s="92"/>
    </row>
    <row r="163" spans="2:6" x14ac:dyDescent="0.25">
      <c r="B163" s="264"/>
      <c r="C163" s="96" t="s">
        <v>159</v>
      </c>
      <c r="D163" s="41">
        <f>'Interim Summary'!B68</f>
        <v>0</v>
      </c>
      <c r="E163" s="42"/>
      <c r="F163" s="92"/>
    </row>
    <row r="164" spans="2:6" x14ac:dyDescent="0.25">
      <c r="B164" s="264"/>
      <c r="C164" s="95" t="str">
        <f>'Interim Summary'!B69</f>
        <v>Maddocks</v>
      </c>
      <c r="D164" s="41"/>
      <c r="E164" s="42"/>
      <c r="F164" s="92"/>
    </row>
    <row r="165" spans="2:6" x14ac:dyDescent="0.25">
      <c r="B165" s="264"/>
      <c r="C165" s="96" t="s">
        <v>144</v>
      </c>
      <c r="D165" s="41">
        <f>'Interim Summary'!B70</f>
        <v>69283</v>
      </c>
      <c r="E165" s="42"/>
      <c r="F165" s="92"/>
    </row>
    <row r="166" spans="2:6" x14ac:dyDescent="0.25">
      <c r="B166" s="264"/>
      <c r="C166" s="96" t="s">
        <v>158</v>
      </c>
      <c r="D166" s="41">
        <f>'Interim Summary'!B71</f>
        <v>0</v>
      </c>
      <c r="E166" s="42"/>
      <c r="F166" s="92"/>
    </row>
    <row r="167" spans="2:6" x14ac:dyDescent="0.25">
      <c r="B167" s="264"/>
      <c r="C167" s="96" t="s">
        <v>159</v>
      </c>
      <c r="D167" s="41">
        <f>'Interim Summary'!B72</f>
        <v>0</v>
      </c>
      <c r="E167" s="42"/>
      <c r="F167" s="92"/>
    </row>
    <row r="168" spans="2:6" x14ac:dyDescent="0.25">
      <c r="B168" s="264"/>
      <c r="C168" s="95" t="str">
        <f>'Interim Summary'!B73</f>
        <v>Sparke Helmore Lawyers</v>
      </c>
      <c r="D168" s="41"/>
      <c r="E168" s="42"/>
      <c r="F168" s="92"/>
    </row>
    <row r="169" spans="2:6" x14ac:dyDescent="0.25">
      <c r="B169" s="264"/>
      <c r="C169" s="96" t="s">
        <v>144</v>
      </c>
      <c r="D169" s="41">
        <f>'Interim Summary'!B74</f>
        <v>632474</v>
      </c>
      <c r="E169" s="42"/>
      <c r="F169" s="92"/>
    </row>
    <row r="170" spans="2:6" x14ac:dyDescent="0.25">
      <c r="B170" s="264"/>
      <c r="C170" s="96" t="s">
        <v>158</v>
      </c>
      <c r="D170" s="41">
        <f>'Interim Summary'!B75</f>
        <v>0</v>
      </c>
      <c r="E170" s="42"/>
      <c r="F170" s="92"/>
    </row>
    <row r="171" spans="2:6" x14ac:dyDescent="0.25">
      <c r="B171" s="264"/>
      <c r="C171" s="96" t="s">
        <v>159</v>
      </c>
      <c r="D171" s="41">
        <f>'Interim Summary'!B76</f>
        <v>0</v>
      </c>
      <c r="E171" s="42"/>
      <c r="F171" s="92"/>
    </row>
    <row r="172" spans="2:6" x14ac:dyDescent="0.25">
      <c r="B172" s="264"/>
      <c r="C172" s="95" t="str">
        <f>'Interim Summary'!B77</f>
        <v/>
      </c>
      <c r="D172" s="41"/>
      <c r="E172" s="42"/>
      <c r="F172" s="92"/>
    </row>
    <row r="173" spans="2:6" x14ac:dyDescent="0.25">
      <c r="B173" s="264"/>
      <c r="C173" s="96" t="s">
        <v>144</v>
      </c>
      <c r="D173" s="41">
        <f>'Interim Summary'!B78</f>
        <v>0</v>
      </c>
      <c r="E173" s="42"/>
      <c r="F173" s="92"/>
    </row>
    <row r="174" spans="2:6" x14ac:dyDescent="0.25">
      <c r="B174" s="264"/>
      <c r="C174" s="96" t="s">
        <v>158</v>
      </c>
      <c r="D174" s="41">
        <f>'Interim Summary'!B79</f>
        <v>0</v>
      </c>
      <c r="E174" s="42"/>
      <c r="F174" s="92"/>
    </row>
    <row r="175" spans="2:6" x14ac:dyDescent="0.25">
      <c r="B175" s="264"/>
      <c r="C175" s="96" t="s">
        <v>159</v>
      </c>
      <c r="D175" s="41">
        <f>'Interim Summary'!B80</f>
        <v>0</v>
      </c>
      <c r="E175" s="42"/>
      <c r="F175" s="92"/>
    </row>
    <row r="176" spans="2:6" x14ac:dyDescent="0.25">
      <c r="B176" s="264"/>
      <c r="C176" s="95" t="str">
        <f>'Interim Summary'!B81</f>
        <v/>
      </c>
      <c r="D176" s="41"/>
      <c r="E176" s="42"/>
      <c r="F176" s="92"/>
    </row>
    <row r="177" spans="2:6" x14ac:dyDescent="0.25">
      <c r="B177" s="264"/>
      <c r="C177" s="96" t="s">
        <v>144</v>
      </c>
      <c r="D177" s="41">
        <f>'Interim Summary'!B82</f>
        <v>0</v>
      </c>
      <c r="E177" s="42"/>
      <c r="F177" s="92"/>
    </row>
    <row r="178" spans="2:6" x14ac:dyDescent="0.25">
      <c r="B178" s="264"/>
      <c r="C178" s="96" t="s">
        <v>158</v>
      </c>
      <c r="D178" s="41">
        <f>'Interim Summary'!B83</f>
        <v>0</v>
      </c>
      <c r="E178" s="42"/>
      <c r="F178" s="92"/>
    </row>
    <row r="179" spans="2:6" x14ac:dyDescent="0.25">
      <c r="B179" s="264"/>
      <c r="C179" s="96" t="s">
        <v>159</v>
      </c>
      <c r="D179" s="41">
        <f>'Interim Summary'!B84</f>
        <v>0</v>
      </c>
      <c r="E179" s="42"/>
      <c r="F179" s="92"/>
    </row>
    <row r="180" spans="2:6" x14ac:dyDescent="0.25">
      <c r="B180" s="264"/>
      <c r="C180" s="95" t="str">
        <f>'Interim Summary'!B85</f>
        <v/>
      </c>
      <c r="D180" s="41"/>
      <c r="E180" s="42"/>
      <c r="F180" s="92"/>
    </row>
    <row r="181" spans="2:6" x14ac:dyDescent="0.25">
      <c r="B181" s="264"/>
      <c r="C181" s="96" t="s">
        <v>144</v>
      </c>
      <c r="D181" s="41">
        <f>'Interim Summary'!B86</f>
        <v>0</v>
      </c>
      <c r="E181" s="42"/>
      <c r="F181" s="92"/>
    </row>
    <row r="182" spans="2:6" x14ac:dyDescent="0.25">
      <c r="B182" s="264"/>
      <c r="C182" s="96" t="s">
        <v>158</v>
      </c>
      <c r="D182" s="41">
        <f>'Interim Summary'!B87</f>
        <v>0</v>
      </c>
      <c r="E182" s="42"/>
      <c r="F182" s="92"/>
    </row>
    <row r="183" spans="2:6" x14ac:dyDescent="0.25">
      <c r="B183" s="264"/>
      <c r="C183" s="96" t="s">
        <v>159</v>
      </c>
      <c r="D183" s="41">
        <f>'Interim Summary'!B88</f>
        <v>0</v>
      </c>
      <c r="E183" s="42"/>
      <c r="F183" s="92"/>
    </row>
    <row r="184" spans="2:6" x14ac:dyDescent="0.25">
      <c r="B184" s="264"/>
      <c r="C184" s="95" t="str">
        <f>'Interim Summary'!B89</f>
        <v/>
      </c>
      <c r="D184" s="41"/>
      <c r="E184" s="42"/>
      <c r="F184" s="92"/>
    </row>
    <row r="185" spans="2:6" x14ac:dyDescent="0.25">
      <c r="B185" s="264"/>
      <c r="C185" s="96" t="s">
        <v>144</v>
      </c>
      <c r="D185" s="41">
        <f>'Interim Summary'!B90</f>
        <v>0</v>
      </c>
      <c r="E185" s="42"/>
      <c r="F185" s="92"/>
    </row>
    <row r="186" spans="2:6" x14ac:dyDescent="0.25">
      <c r="B186" s="264"/>
      <c r="C186" s="96" t="s">
        <v>158</v>
      </c>
      <c r="D186" s="41">
        <f>'Interim Summary'!B91</f>
        <v>0</v>
      </c>
      <c r="E186" s="42"/>
      <c r="F186" s="92"/>
    </row>
    <row r="187" spans="2:6" x14ac:dyDescent="0.25">
      <c r="B187" s="264"/>
      <c r="C187" s="96" t="s">
        <v>159</v>
      </c>
      <c r="D187" s="41">
        <f>'Interim Summary'!B92</f>
        <v>0</v>
      </c>
      <c r="E187" s="42"/>
      <c r="F187" s="92"/>
    </row>
    <row r="188" spans="2:6" x14ac:dyDescent="0.25">
      <c r="B188" s="264"/>
      <c r="C188" s="95" t="str">
        <f>'Interim Summary'!B93</f>
        <v/>
      </c>
      <c r="D188" s="41"/>
      <c r="E188" s="42"/>
      <c r="F188" s="92"/>
    </row>
    <row r="189" spans="2:6" x14ac:dyDescent="0.25">
      <c r="B189" s="264"/>
      <c r="C189" s="96" t="s">
        <v>144</v>
      </c>
      <c r="D189" s="41">
        <f>'Interim Summary'!B94</f>
        <v>0</v>
      </c>
      <c r="E189" s="42"/>
      <c r="F189" s="92"/>
    </row>
    <row r="190" spans="2:6" x14ac:dyDescent="0.25">
      <c r="B190" s="264"/>
      <c r="C190" s="96" t="s">
        <v>158</v>
      </c>
      <c r="D190" s="41">
        <f>'Interim Summary'!B95</f>
        <v>0</v>
      </c>
      <c r="E190" s="42"/>
      <c r="F190" s="92"/>
    </row>
    <row r="191" spans="2:6" x14ac:dyDescent="0.25">
      <c r="B191" s="264"/>
      <c r="C191" s="96" t="s">
        <v>159</v>
      </c>
      <c r="D191" s="41">
        <f>'Interim Summary'!B96</f>
        <v>0</v>
      </c>
      <c r="E191" s="42"/>
      <c r="F191" s="92"/>
    </row>
    <row r="192" spans="2:6" x14ac:dyDescent="0.25">
      <c r="B192" s="264"/>
      <c r="C192" s="95" t="str">
        <f>'Interim Summary'!B97</f>
        <v/>
      </c>
      <c r="D192" s="41"/>
      <c r="E192" s="42"/>
      <c r="F192" s="92"/>
    </row>
    <row r="193" spans="2:6" x14ac:dyDescent="0.25">
      <c r="B193" s="264"/>
      <c r="C193" s="96" t="s">
        <v>144</v>
      </c>
      <c r="D193" s="41">
        <f>'Interim Summary'!B98</f>
        <v>0</v>
      </c>
      <c r="E193" s="42"/>
      <c r="F193" s="92"/>
    </row>
    <row r="194" spans="2:6" x14ac:dyDescent="0.25">
      <c r="B194" s="264"/>
      <c r="C194" s="96" t="s">
        <v>158</v>
      </c>
      <c r="D194" s="41">
        <f>'Interim Summary'!B99</f>
        <v>0</v>
      </c>
      <c r="E194" s="42"/>
      <c r="F194" s="92"/>
    </row>
    <row r="195" spans="2:6" x14ac:dyDescent="0.25">
      <c r="B195" s="264"/>
      <c r="C195" s="96" t="s">
        <v>159</v>
      </c>
      <c r="D195" s="41">
        <f>'Interim Summary'!B100</f>
        <v>0</v>
      </c>
      <c r="E195" s="42"/>
      <c r="F195" s="92"/>
    </row>
    <row r="196" spans="2:6" x14ac:dyDescent="0.25">
      <c r="B196" s="264"/>
      <c r="C196" s="95" t="str">
        <f>'Interim Summary'!B101</f>
        <v/>
      </c>
      <c r="D196" s="41"/>
      <c r="E196" s="42"/>
      <c r="F196" s="92"/>
    </row>
    <row r="197" spans="2:6" x14ac:dyDescent="0.25">
      <c r="B197" s="264"/>
      <c r="C197" s="96" t="s">
        <v>144</v>
      </c>
      <c r="D197" s="41">
        <f>'Interim Summary'!B102</f>
        <v>0</v>
      </c>
      <c r="E197" s="42"/>
      <c r="F197" s="92"/>
    </row>
    <row r="198" spans="2:6" x14ac:dyDescent="0.25">
      <c r="B198" s="264"/>
      <c r="C198" s="96" t="s">
        <v>158</v>
      </c>
      <c r="D198" s="41">
        <f>'Interim Summary'!B103</f>
        <v>0</v>
      </c>
      <c r="E198" s="42"/>
      <c r="F198" s="92"/>
    </row>
    <row r="199" spans="2:6" x14ac:dyDescent="0.25">
      <c r="B199" s="264"/>
      <c r="C199" s="96" t="s">
        <v>159</v>
      </c>
      <c r="D199" s="41">
        <f>'Interim Summary'!B104</f>
        <v>0</v>
      </c>
      <c r="E199" s="42"/>
      <c r="F199" s="92"/>
    </row>
    <row r="200" spans="2:6" x14ac:dyDescent="0.25">
      <c r="B200" s="264"/>
      <c r="C200" s="95" t="str">
        <f>'Interim Summary'!B105</f>
        <v/>
      </c>
      <c r="D200" s="41"/>
      <c r="E200" s="42"/>
      <c r="F200" s="92"/>
    </row>
    <row r="201" spans="2:6" x14ac:dyDescent="0.25">
      <c r="B201" s="264"/>
      <c r="C201" s="96" t="s">
        <v>144</v>
      </c>
      <c r="D201" s="41">
        <f>'Interim Summary'!B106</f>
        <v>0</v>
      </c>
      <c r="E201" s="42"/>
      <c r="F201" s="92"/>
    </row>
    <row r="202" spans="2:6" x14ac:dyDescent="0.25">
      <c r="B202" s="264"/>
      <c r="C202" s="96" t="s">
        <v>158</v>
      </c>
      <c r="D202" s="41">
        <f>'Interim Summary'!B107</f>
        <v>0</v>
      </c>
      <c r="E202" s="42"/>
      <c r="F202" s="92"/>
    </row>
    <row r="203" spans="2:6" x14ac:dyDescent="0.25">
      <c r="B203" s="264"/>
      <c r="C203" s="96" t="s">
        <v>159</v>
      </c>
      <c r="D203" s="41">
        <f>'Interim Summary'!B108</f>
        <v>0</v>
      </c>
      <c r="E203" s="42"/>
      <c r="F203" s="92"/>
    </row>
    <row r="204" spans="2:6" x14ac:dyDescent="0.25">
      <c r="B204" s="264"/>
      <c r="C204" s="95" t="str">
        <f>'Interim Summary'!B109</f>
        <v/>
      </c>
      <c r="D204" s="41"/>
      <c r="E204" s="42"/>
      <c r="F204" s="92"/>
    </row>
    <row r="205" spans="2:6" x14ac:dyDescent="0.25">
      <c r="B205" s="264"/>
      <c r="C205" s="96" t="s">
        <v>144</v>
      </c>
      <c r="D205" s="41">
        <f>'Interim Summary'!B110</f>
        <v>0</v>
      </c>
      <c r="E205" s="42"/>
      <c r="F205" s="92"/>
    </row>
    <row r="206" spans="2:6" x14ac:dyDescent="0.25">
      <c r="B206" s="264"/>
      <c r="C206" s="96" t="s">
        <v>158</v>
      </c>
      <c r="D206" s="41">
        <f>'Interim Summary'!B111</f>
        <v>0</v>
      </c>
      <c r="E206" s="42"/>
      <c r="F206" s="92"/>
    </row>
    <row r="207" spans="2:6" x14ac:dyDescent="0.25">
      <c r="B207" s="264"/>
      <c r="C207" s="96" t="s">
        <v>159</v>
      </c>
      <c r="D207" s="41">
        <f>'Interim Summary'!B112</f>
        <v>0</v>
      </c>
      <c r="E207" s="42"/>
      <c r="F207" s="92"/>
    </row>
    <row r="208" spans="2:6" x14ac:dyDescent="0.25">
      <c r="B208" s="264"/>
      <c r="C208" s="95" t="str">
        <f>'Interim Summary'!B113</f>
        <v/>
      </c>
      <c r="D208" s="41"/>
      <c r="E208" s="42"/>
      <c r="F208" s="92"/>
    </row>
    <row r="209" spans="2:6" x14ac:dyDescent="0.25">
      <c r="B209" s="264"/>
      <c r="C209" s="96" t="s">
        <v>144</v>
      </c>
      <c r="D209" s="41">
        <f>'Interim Summary'!B114</f>
        <v>0</v>
      </c>
      <c r="E209" s="42"/>
      <c r="F209" s="92"/>
    </row>
    <row r="210" spans="2:6" x14ac:dyDescent="0.25">
      <c r="B210" s="264"/>
      <c r="C210" s="96" t="s">
        <v>158</v>
      </c>
      <c r="D210" s="41">
        <f>'Interim Summary'!B115</f>
        <v>0</v>
      </c>
      <c r="E210" s="42"/>
      <c r="F210" s="92"/>
    </row>
    <row r="211" spans="2:6" x14ac:dyDescent="0.25">
      <c r="B211" s="264"/>
      <c r="C211" s="96" t="s">
        <v>159</v>
      </c>
      <c r="D211" s="41">
        <f>'Interim Summary'!B116</f>
        <v>0</v>
      </c>
      <c r="E211" s="42"/>
      <c r="F211" s="92"/>
    </row>
    <row r="212" spans="2:6" x14ac:dyDescent="0.25">
      <c r="B212" s="264"/>
      <c r="C212" s="95" t="str">
        <f>'Interim Summary'!B117</f>
        <v/>
      </c>
      <c r="D212" s="41"/>
      <c r="E212" s="42"/>
      <c r="F212" s="92"/>
    </row>
    <row r="213" spans="2:6" x14ac:dyDescent="0.25">
      <c r="B213" s="264"/>
      <c r="C213" s="96" t="s">
        <v>144</v>
      </c>
      <c r="D213" s="41">
        <f>'Interim Summary'!B118</f>
        <v>0</v>
      </c>
      <c r="E213" s="42"/>
      <c r="F213" s="92"/>
    </row>
    <row r="214" spans="2:6" x14ac:dyDescent="0.25">
      <c r="B214" s="264"/>
      <c r="C214" s="96" t="s">
        <v>158</v>
      </c>
      <c r="D214" s="41">
        <f>'Interim Summary'!B119</f>
        <v>0</v>
      </c>
      <c r="E214" s="42"/>
      <c r="F214" s="92"/>
    </row>
    <row r="215" spans="2:6" x14ac:dyDescent="0.25">
      <c r="B215" s="264"/>
      <c r="C215" s="96" t="s">
        <v>159</v>
      </c>
      <c r="D215" s="41">
        <f>'Interim Summary'!B120</f>
        <v>0</v>
      </c>
      <c r="E215" s="42"/>
      <c r="F215" s="92"/>
    </row>
    <row r="216" spans="2:6" x14ac:dyDescent="0.25">
      <c r="B216" s="264"/>
      <c r="C216" s="95" t="str">
        <f>'Interim Summary'!B121</f>
        <v/>
      </c>
      <c r="D216" s="41"/>
      <c r="E216" s="42"/>
      <c r="F216" s="92"/>
    </row>
    <row r="217" spans="2:6" x14ac:dyDescent="0.25">
      <c r="B217" s="264"/>
      <c r="C217" s="96" t="s">
        <v>144</v>
      </c>
      <c r="D217" s="41">
        <f>'Interim Summary'!B122</f>
        <v>0</v>
      </c>
      <c r="E217" s="42"/>
      <c r="F217" s="92"/>
    </row>
    <row r="218" spans="2:6" x14ac:dyDescent="0.25">
      <c r="B218" s="264"/>
      <c r="C218" s="96" t="s">
        <v>158</v>
      </c>
      <c r="D218" s="41">
        <f>'Interim Summary'!B123</f>
        <v>0</v>
      </c>
      <c r="E218" s="42"/>
      <c r="F218" s="92"/>
    </row>
    <row r="219" spans="2:6" x14ac:dyDescent="0.25">
      <c r="B219" s="264"/>
      <c r="C219" s="96" t="s">
        <v>159</v>
      </c>
      <c r="D219" s="41">
        <f>'Interim Summary'!B124</f>
        <v>0</v>
      </c>
      <c r="E219" s="42"/>
      <c r="F219" s="92"/>
    </row>
    <row r="220" spans="2:6" x14ac:dyDescent="0.25">
      <c r="B220" s="264"/>
      <c r="C220" s="95" t="str">
        <f>'Interim Summary'!B125</f>
        <v/>
      </c>
      <c r="D220" s="41"/>
      <c r="E220" s="42"/>
      <c r="F220" s="92"/>
    </row>
    <row r="221" spans="2:6" x14ac:dyDescent="0.25">
      <c r="B221" s="264"/>
      <c r="C221" s="96" t="s">
        <v>144</v>
      </c>
      <c r="D221" s="41">
        <f>'Interim Summary'!B126</f>
        <v>0</v>
      </c>
      <c r="E221" s="42"/>
      <c r="F221" s="92"/>
    </row>
    <row r="222" spans="2:6" x14ac:dyDescent="0.25">
      <c r="B222" s="264"/>
      <c r="C222" s="96" t="s">
        <v>158</v>
      </c>
      <c r="D222" s="41">
        <f>'Interim Summary'!B127</f>
        <v>0</v>
      </c>
      <c r="E222" s="42"/>
      <c r="F222" s="92"/>
    </row>
    <row r="223" spans="2:6" x14ac:dyDescent="0.25">
      <c r="B223" s="264"/>
      <c r="C223" s="96" t="s">
        <v>159</v>
      </c>
      <c r="D223" s="41">
        <f>'Interim Summary'!B128</f>
        <v>0</v>
      </c>
      <c r="E223" s="42"/>
      <c r="F223" s="92"/>
    </row>
    <row r="224" spans="2:6" x14ac:dyDescent="0.25">
      <c r="B224" s="264"/>
      <c r="C224" s="95" t="str">
        <f>'Interim Summary'!B129</f>
        <v/>
      </c>
      <c r="D224" s="41"/>
      <c r="E224" s="42"/>
      <c r="F224" s="92"/>
    </row>
    <row r="225" spans="2:6" x14ac:dyDescent="0.25">
      <c r="B225" s="264"/>
      <c r="C225" s="96" t="s">
        <v>144</v>
      </c>
      <c r="D225" s="41">
        <f>'Interim Summary'!B130</f>
        <v>0</v>
      </c>
      <c r="E225" s="42"/>
      <c r="F225" s="92"/>
    </row>
    <row r="226" spans="2:6" x14ac:dyDescent="0.25">
      <c r="B226" s="264"/>
      <c r="C226" s="96" t="s">
        <v>158</v>
      </c>
      <c r="D226" s="41">
        <f>'Interim Summary'!B131</f>
        <v>0</v>
      </c>
      <c r="E226" s="42"/>
      <c r="F226" s="92"/>
    </row>
    <row r="227" spans="2:6" x14ac:dyDescent="0.25">
      <c r="B227" s="264"/>
      <c r="C227" s="96" t="s">
        <v>159</v>
      </c>
      <c r="D227" s="41">
        <f>'Interim Summary'!B132</f>
        <v>0</v>
      </c>
      <c r="E227" s="42"/>
      <c r="F227" s="92"/>
    </row>
    <row r="228" spans="2:6" x14ac:dyDescent="0.25">
      <c r="B228" s="264"/>
      <c r="C228" s="95" t="str">
        <f>'Interim Summary'!B133</f>
        <v/>
      </c>
      <c r="D228" s="41"/>
      <c r="E228" s="42"/>
      <c r="F228" s="92"/>
    </row>
    <row r="229" spans="2:6" x14ac:dyDescent="0.25">
      <c r="B229" s="264"/>
      <c r="C229" s="96" t="s">
        <v>144</v>
      </c>
      <c r="D229" s="41">
        <f>'Interim Summary'!B134</f>
        <v>0</v>
      </c>
      <c r="E229" s="42"/>
      <c r="F229" s="92"/>
    </row>
    <row r="230" spans="2:6" x14ac:dyDescent="0.25">
      <c r="B230" s="264"/>
      <c r="C230" s="96" t="s">
        <v>158</v>
      </c>
      <c r="D230" s="41">
        <f>'Interim Summary'!B135</f>
        <v>0</v>
      </c>
      <c r="E230" s="42"/>
      <c r="F230" s="92"/>
    </row>
    <row r="231" spans="2:6" x14ac:dyDescent="0.25">
      <c r="B231" s="264"/>
      <c r="C231" s="96" t="s">
        <v>159</v>
      </c>
      <c r="D231" s="41">
        <f>'Interim Summary'!B136</f>
        <v>0</v>
      </c>
      <c r="E231" s="42"/>
      <c r="F231" s="92"/>
    </row>
    <row r="232" spans="2:6" x14ac:dyDescent="0.25">
      <c r="B232" s="264"/>
      <c r="C232" s="95" t="str">
        <f>'Interim Summary'!B137</f>
        <v/>
      </c>
      <c r="D232" s="41"/>
      <c r="E232" s="42"/>
      <c r="F232" s="92"/>
    </row>
    <row r="233" spans="2:6" x14ac:dyDescent="0.25">
      <c r="B233" s="264"/>
      <c r="C233" s="96" t="s">
        <v>144</v>
      </c>
      <c r="D233" s="41">
        <f>'Interim Summary'!B138</f>
        <v>0</v>
      </c>
      <c r="E233" s="42"/>
      <c r="F233" s="92"/>
    </row>
    <row r="234" spans="2:6" x14ac:dyDescent="0.25">
      <c r="B234" s="264"/>
      <c r="C234" s="96" t="s">
        <v>158</v>
      </c>
      <c r="D234" s="41">
        <f>'Interim Summary'!B139</f>
        <v>0</v>
      </c>
      <c r="E234" s="42"/>
      <c r="F234" s="92"/>
    </row>
    <row r="235" spans="2:6" x14ac:dyDescent="0.25">
      <c r="B235" s="264"/>
      <c r="C235" s="96" t="s">
        <v>159</v>
      </c>
      <c r="D235" s="41">
        <f>'Interim Summary'!B140</f>
        <v>0</v>
      </c>
      <c r="E235" s="42"/>
      <c r="F235" s="92"/>
    </row>
    <row r="236" spans="2:6" x14ac:dyDescent="0.25">
      <c r="B236" s="264"/>
      <c r="C236" s="95" t="str">
        <f>'Interim Summary'!B141</f>
        <v/>
      </c>
      <c r="D236" s="41"/>
      <c r="E236" s="42"/>
      <c r="F236" s="92"/>
    </row>
    <row r="237" spans="2:6" x14ac:dyDescent="0.25">
      <c r="B237" s="264"/>
      <c r="C237" s="96" t="s">
        <v>144</v>
      </c>
      <c r="D237" s="41">
        <f>'Interim Summary'!B142</f>
        <v>0</v>
      </c>
      <c r="E237" s="42"/>
      <c r="F237" s="92"/>
    </row>
    <row r="238" spans="2:6" x14ac:dyDescent="0.25">
      <c r="B238" s="264"/>
      <c r="C238" s="96" t="s">
        <v>158</v>
      </c>
      <c r="D238" s="41">
        <f>'Interim Summary'!B143</f>
        <v>0</v>
      </c>
      <c r="E238" s="42"/>
      <c r="F238" s="92"/>
    </row>
    <row r="239" spans="2:6" x14ac:dyDescent="0.25">
      <c r="B239" s="264"/>
      <c r="C239" s="96" t="s">
        <v>159</v>
      </c>
      <c r="D239" s="41">
        <f>'Interim Summary'!B144</f>
        <v>0</v>
      </c>
      <c r="E239" s="42"/>
      <c r="F239" s="92"/>
    </row>
    <row r="240" spans="2:6" x14ac:dyDescent="0.25">
      <c r="B240" s="264"/>
      <c r="C240" s="95" t="str">
        <f>'Interim Summary'!B145</f>
        <v/>
      </c>
      <c r="D240" s="41"/>
      <c r="E240" s="42"/>
      <c r="F240" s="92"/>
    </row>
    <row r="241" spans="2:6" x14ac:dyDescent="0.25">
      <c r="B241" s="264"/>
      <c r="C241" s="96" t="s">
        <v>144</v>
      </c>
      <c r="D241" s="41">
        <f>'Interim Summary'!B146</f>
        <v>0</v>
      </c>
      <c r="E241" s="42"/>
      <c r="F241" s="92"/>
    </row>
    <row r="242" spans="2:6" x14ac:dyDescent="0.25">
      <c r="B242" s="264"/>
      <c r="C242" s="96" t="s">
        <v>158</v>
      </c>
      <c r="D242" s="41">
        <f>'Interim Summary'!B147</f>
        <v>0</v>
      </c>
      <c r="E242" s="42"/>
      <c r="F242" s="92"/>
    </row>
    <row r="243" spans="2:6" x14ac:dyDescent="0.25">
      <c r="B243" s="264"/>
      <c r="C243" s="96" t="s">
        <v>159</v>
      </c>
      <c r="D243" s="41">
        <f>'Interim Summary'!B148</f>
        <v>0</v>
      </c>
      <c r="E243" s="42"/>
      <c r="F243" s="92"/>
    </row>
    <row r="244" spans="2:6" x14ac:dyDescent="0.25">
      <c r="B244" s="264"/>
      <c r="C244" s="95" t="str">
        <f>'Interim Summary'!B149</f>
        <v/>
      </c>
      <c r="D244" s="41"/>
      <c r="E244" s="42"/>
      <c r="F244" s="92"/>
    </row>
    <row r="245" spans="2:6" x14ac:dyDescent="0.25">
      <c r="B245" s="264"/>
      <c r="C245" s="96" t="s">
        <v>144</v>
      </c>
      <c r="D245" s="41">
        <f>'Interim Summary'!B150</f>
        <v>0</v>
      </c>
      <c r="E245" s="42"/>
      <c r="F245" s="92"/>
    </row>
    <row r="246" spans="2:6" x14ac:dyDescent="0.25">
      <c r="B246" s="264"/>
      <c r="C246" s="96" t="s">
        <v>158</v>
      </c>
      <c r="D246" s="41">
        <f>'Interim Summary'!B151</f>
        <v>0</v>
      </c>
      <c r="E246" s="42"/>
      <c r="F246" s="92"/>
    </row>
    <row r="247" spans="2:6" x14ac:dyDescent="0.25">
      <c r="B247" s="264"/>
      <c r="C247" s="96" t="s">
        <v>159</v>
      </c>
      <c r="D247" s="41">
        <f>'Interim Summary'!B152</f>
        <v>0</v>
      </c>
      <c r="E247" s="42"/>
      <c r="F247" s="92"/>
    </row>
    <row r="248" spans="2:6" x14ac:dyDescent="0.25">
      <c r="B248" s="264"/>
      <c r="C248" s="95" t="str">
        <f>'Interim Summary'!B153</f>
        <v/>
      </c>
      <c r="D248" s="41"/>
      <c r="E248" s="42"/>
      <c r="F248" s="92"/>
    </row>
    <row r="249" spans="2:6" x14ac:dyDescent="0.25">
      <c r="B249" s="264"/>
      <c r="C249" s="96" t="s">
        <v>144</v>
      </c>
      <c r="D249" s="41">
        <f>'Interim Summary'!B154</f>
        <v>0</v>
      </c>
      <c r="E249" s="42"/>
      <c r="F249" s="92"/>
    </row>
    <row r="250" spans="2:6" x14ac:dyDescent="0.25">
      <c r="B250" s="264"/>
      <c r="C250" s="96" t="s">
        <v>158</v>
      </c>
      <c r="D250" s="41">
        <f>'Interim Summary'!B155</f>
        <v>0</v>
      </c>
      <c r="E250" s="42"/>
      <c r="F250" s="92"/>
    </row>
    <row r="251" spans="2:6" x14ac:dyDescent="0.25">
      <c r="B251" s="264"/>
      <c r="C251" s="96" t="s">
        <v>159</v>
      </c>
      <c r="D251" s="41">
        <f>'Interim Summary'!B156</f>
        <v>0</v>
      </c>
      <c r="E251" s="42"/>
      <c r="F251" s="92"/>
    </row>
    <row r="252" spans="2:6" x14ac:dyDescent="0.25">
      <c r="B252" s="264"/>
      <c r="C252" s="95" t="str">
        <f>'Interim Summary'!B157</f>
        <v/>
      </c>
      <c r="D252" s="41"/>
      <c r="E252" s="42"/>
      <c r="F252" s="92"/>
    </row>
    <row r="253" spans="2:6" x14ac:dyDescent="0.25">
      <c r="B253" s="264"/>
      <c r="C253" s="96" t="s">
        <v>144</v>
      </c>
      <c r="D253" s="41">
        <f>'Interim Summary'!B158</f>
        <v>0</v>
      </c>
      <c r="E253" s="42"/>
      <c r="F253" s="92"/>
    </row>
    <row r="254" spans="2:6" x14ac:dyDescent="0.25">
      <c r="B254" s="264"/>
      <c r="C254" s="96" t="s">
        <v>158</v>
      </c>
      <c r="D254" s="41">
        <f>'Interim Summary'!B159</f>
        <v>0</v>
      </c>
      <c r="E254" s="42"/>
      <c r="F254" s="92"/>
    </row>
    <row r="255" spans="2:6" x14ac:dyDescent="0.25">
      <c r="B255" s="264"/>
      <c r="C255" s="96" t="s">
        <v>159</v>
      </c>
      <c r="D255" s="41">
        <f>'Interim Summary'!B160</f>
        <v>0</v>
      </c>
      <c r="E255" s="42"/>
      <c r="F255" s="92"/>
    </row>
    <row r="256" spans="2:6" x14ac:dyDescent="0.25">
      <c r="B256" s="264"/>
      <c r="C256" s="95" t="str">
        <f>'Interim Summary'!B161</f>
        <v/>
      </c>
      <c r="D256" s="41"/>
      <c r="E256" s="42"/>
      <c r="F256" s="92"/>
    </row>
    <row r="257" spans="2:6" x14ac:dyDescent="0.25">
      <c r="B257" s="264"/>
      <c r="C257" s="96" t="s">
        <v>144</v>
      </c>
      <c r="D257" s="41">
        <f>'Interim Summary'!B162</f>
        <v>0</v>
      </c>
      <c r="E257" s="42"/>
      <c r="F257" s="92"/>
    </row>
    <row r="258" spans="2:6" x14ac:dyDescent="0.25">
      <c r="B258" s="264"/>
      <c r="C258" s="96" t="s">
        <v>158</v>
      </c>
      <c r="D258" s="41">
        <f>'Interim Summary'!B163</f>
        <v>0</v>
      </c>
      <c r="E258" s="42"/>
      <c r="F258" s="92"/>
    </row>
    <row r="259" spans="2:6" x14ac:dyDescent="0.25">
      <c r="B259" s="264"/>
      <c r="C259" s="96" t="s">
        <v>159</v>
      </c>
      <c r="D259" s="41">
        <f>'Interim Summary'!B164</f>
        <v>0</v>
      </c>
      <c r="E259" s="42"/>
      <c r="F259" s="92"/>
    </row>
    <row r="260" spans="2:6" x14ac:dyDescent="0.25">
      <c r="B260" s="264"/>
      <c r="C260" s="95" t="str">
        <f>'Interim Summary'!B165</f>
        <v/>
      </c>
      <c r="D260" s="41"/>
      <c r="E260" s="42"/>
      <c r="F260" s="92"/>
    </row>
    <row r="261" spans="2:6" x14ac:dyDescent="0.25">
      <c r="B261" s="264"/>
      <c r="C261" s="96" t="s">
        <v>144</v>
      </c>
      <c r="D261" s="41">
        <f>'Interim Summary'!B166</f>
        <v>0</v>
      </c>
      <c r="E261" s="42"/>
      <c r="F261" s="92"/>
    </row>
    <row r="262" spans="2:6" x14ac:dyDescent="0.25">
      <c r="B262" s="264"/>
      <c r="C262" s="96" t="s">
        <v>158</v>
      </c>
      <c r="D262" s="41">
        <f>'Interim Summary'!B167</f>
        <v>0</v>
      </c>
      <c r="E262" s="42"/>
      <c r="F262" s="92"/>
    </row>
    <row r="263" spans="2:6" x14ac:dyDescent="0.25">
      <c r="B263" s="264"/>
      <c r="C263" s="96" t="s">
        <v>159</v>
      </c>
      <c r="D263" s="41">
        <f>'Interim Summary'!B168</f>
        <v>0</v>
      </c>
      <c r="E263" s="42"/>
      <c r="F263" s="92"/>
    </row>
    <row r="264" spans="2:6" x14ac:dyDescent="0.25">
      <c r="B264" s="264"/>
      <c r="C264" s="95" t="str">
        <f>'Interim Summary'!B169</f>
        <v/>
      </c>
      <c r="D264" s="41"/>
      <c r="E264" s="42"/>
      <c r="F264" s="92"/>
    </row>
    <row r="265" spans="2:6" x14ac:dyDescent="0.25">
      <c r="B265" s="264"/>
      <c r="C265" s="96" t="s">
        <v>144</v>
      </c>
      <c r="D265" s="41">
        <f>'Interim Summary'!B170</f>
        <v>0</v>
      </c>
      <c r="E265" s="42"/>
      <c r="F265" s="92"/>
    </row>
    <row r="266" spans="2:6" x14ac:dyDescent="0.25">
      <c r="B266" s="264"/>
      <c r="C266" s="96" t="s">
        <v>158</v>
      </c>
      <c r="D266" s="41">
        <f>'Interim Summary'!B171</f>
        <v>0</v>
      </c>
      <c r="E266" s="42"/>
      <c r="F266" s="92"/>
    </row>
    <row r="267" spans="2:6" x14ac:dyDescent="0.25">
      <c r="B267" s="264"/>
      <c r="C267" s="96" t="s">
        <v>159</v>
      </c>
      <c r="D267" s="41">
        <f>'Interim Summary'!B172</f>
        <v>0</v>
      </c>
      <c r="E267" s="42"/>
      <c r="F267" s="92"/>
    </row>
    <row r="268" spans="2:6" x14ac:dyDescent="0.25">
      <c r="B268" s="264"/>
      <c r="C268" s="95" t="str">
        <f>'Interim Summary'!B173</f>
        <v/>
      </c>
      <c r="D268" s="41"/>
      <c r="E268" s="42"/>
      <c r="F268" s="92"/>
    </row>
    <row r="269" spans="2:6" x14ac:dyDescent="0.25">
      <c r="B269" s="264"/>
      <c r="C269" s="96" t="s">
        <v>144</v>
      </c>
      <c r="D269" s="41">
        <f>'Interim Summary'!B174</f>
        <v>0</v>
      </c>
      <c r="E269" s="42"/>
      <c r="F269" s="92"/>
    </row>
    <row r="270" spans="2:6" x14ac:dyDescent="0.25">
      <c r="B270" s="264"/>
      <c r="C270" s="96" t="s">
        <v>158</v>
      </c>
      <c r="D270" s="41">
        <f>'Interim Summary'!B175</f>
        <v>0</v>
      </c>
      <c r="E270" s="42"/>
      <c r="F270" s="92"/>
    </row>
    <row r="271" spans="2:6" x14ac:dyDescent="0.25">
      <c r="B271" s="264"/>
      <c r="C271" s="96" t="s">
        <v>159</v>
      </c>
      <c r="D271" s="41">
        <f>'Interim Summary'!B176</f>
        <v>0</v>
      </c>
      <c r="E271" s="42"/>
      <c r="F271" s="92"/>
    </row>
    <row r="272" spans="2:6" x14ac:dyDescent="0.25">
      <c r="B272" s="264"/>
      <c r="C272" s="95" t="str">
        <f>'Interim Summary'!B177</f>
        <v/>
      </c>
      <c r="D272" s="41"/>
      <c r="E272" s="42"/>
      <c r="F272" s="92"/>
    </row>
    <row r="273" spans="2:6" x14ac:dyDescent="0.25">
      <c r="B273" s="264"/>
      <c r="C273" s="96" t="s">
        <v>144</v>
      </c>
      <c r="D273" s="41">
        <f>'Interim Summary'!B178</f>
        <v>0</v>
      </c>
      <c r="E273" s="42"/>
      <c r="F273" s="92"/>
    </row>
    <row r="274" spans="2:6" x14ac:dyDescent="0.25">
      <c r="B274" s="264"/>
      <c r="C274" s="96" t="s">
        <v>158</v>
      </c>
      <c r="D274" s="41">
        <f>'Interim Summary'!B179</f>
        <v>0</v>
      </c>
      <c r="E274" s="42"/>
      <c r="F274" s="92"/>
    </row>
    <row r="275" spans="2:6" x14ac:dyDescent="0.25">
      <c r="B275" s="264"/>
      <c r="C275" s="96" t="s">
        <v>159</v>
      </c>
      <c r="D275" s="41">
        <f>'Interim Summary'!B180</f>
        <v>0</v>
      </c>
      <c r="E275" s="42"/>
      <c r="F275" s="92"/>
    </row>
    <row r="276" spans="2:6" x14ac:dyDescent="0.25">
      <c r="B276" s="264"/>
      <c r="C276" s="95" t="str">
        <f>'Interim Summary'!B181</f>
        <v/>
      </c>
      <c r="D276" s="41"/>
      <c r="E276" s="42"/>
      <c r="F276" s="92"/>
    </row>
    <row r="277" spans="2:6" x14ac:dyDescent="0.25">
      <c r="B277" s="264"/>
      <c r="C277" s="96" t="s">
        <v>144</v>
      </c>
      <c r="D277" s="41">
        <f>'Interim Summary'!B182</f>
        <v>0</v>
      </c>
      <c r="E277" s="42"/>
      <c r="F277" s="92"/>
    </row>
    <row r="278" spans="2:6" x14ac:dyDescent="0.25">
      <c r="B278" s="264"/>
      <c r="C278" s="96" t="s">
        <v>158</v>
      </c>
      <c r="D278" s="41">
        <f>'Interim Summary'!B183</f>
        <v>0</v>
      </c>
      <c r="E278" s="42"/>
      <c r="F278" s="92"/>
    </row>
    <row r="279" spans="2:6" x14ac:dyDescent="0.25">
      <c r="B279" s="264"/>
      <c r="C279" s="96" t="s">
        <v>159</v>
      </c>
      <c r="D279" s="41">
        <f>'Interim Summary'!B184</f>
        <v>0</v>
      </c>
      <c r="E279" s="42"/>
      <c r="F279" s="92"/>
    </row>
    <row r="280" spans="2:6" x14ac:dyDescent="0.25">
      <c r="B280" s="264"/>
      <c r="C280" s="95" t="str">
        <f>'Interim Summary'!B185</f>
        <v/>
      </c>
      <c r="D280" s="41"/>
      <c r="E280" s="42"/>
      <c r="F280" s="92"/>
    </row>
    <row r="281" spans="2:6" x14ac:dyDescent="0.25">
      <c r="B281" s="264"/>
      <c r="C281" s="96" t="s">
        <v>144</v>
      </c>
      <c r="D281" s="41">
        <f>'Interim Summary'!B186</f>
        <v>0</v>
      </c>
      <c r="E281" s="42"/>
      <c r="F281" s="92"/>
    </row>
    <row r="282" spans="2:6" x14ac:dyDescent="0.25">
      <c r="B282" s="264"/>
      <c r="C282" s="96" t="s">
        <v>158</v>
      </c>
      <c r="D282" s="41">
        <f>'Interim Summary'!B187</f>
        <v>0</v>
      </c>
      <c r="E282" s="42"/>
      <c r="F282" s="92"/>
    </row>
    <row r="283" spans="2:6" x14ac:dyDescent="0.25">
      <c r="B283" s="264"/>
      <c r="C283" s="96" t="s">
        <v>159</v>
      </c>
      <c r="D283" s="41">
        <f>'Interim Summary'!B188</f>
        <v>0</v>
      </c>
      <c r="E283" s="42"/>
      <c r="F283" s="92"/>
    </row>
    <row r="284" spans="2:6" x14ac:dyDescent="0.25">
      <c r="B284" s="264"/>
      <c r="C284" s="95" t="str">
        <f>'Interim Summary'!B189</f>
        <v/>
      </c>
      <c r="D284" s="41"/>
      <c r="E284" s="42"/>
      <c r="F284" s="92"/>
    </row>
    <row r="285" spans="2:6" x14ac:dyDescent="0.25">
      <c r="B285" s="264"/>
      <c r="C285" s="96" t="s">
        <v>144</v>
      </c>
      <c r="D285" s="41">
        <f>'Interim Summary'!B190</f>
        <v>0</v>
      </c>
      <c r="E285" s="42"/>
      <c r="F285" s="92"/>
    </row>
    <row r="286" spans="2:6" x14ac:dyDescent="0.25">
      <c r="B286" s="264"/>
      <c r="C286" s="96" t="s">
        <v>158</v>
      </c>
      <c r="D286" s="41">
        <f>'Interim Summary'!B191</f>
        <v>0</v>
      </c>
      <c r="E286" s="42"/>
      <c r="F286" s="92"/>
    </row>
    <row r="287" spans="2:6" x14ac:dyDescent="0.25">
      <c r="B287" s="264"/>
      <c r="C287" s="96" t="s">
        <v>159</v>
      </c>
      <c r="D287" s="41">
        <f>'Interim Summary'!B192</f>
        <v>0</v>
      </c>
      <c r="E287" s="42"/>
      <c r="F287" s="92"/>
    </row>
    <row r="288" spans="2:6" x14ac:dyDescent="0.25">
      <c r="B288" s="264"/>
      <c r="C288" s="95" t="str">
        <f>'Interim Summary'!B193</f>
        <v/>
      </c>
      <c r="D288" s="41"/>
      <c r="E288" s="42"/>
      <c r="F288" s="92"/>
    </row>
    <row r="289" spans="2:6" x14ac:dyDescent="0.25">
      <c r="B289" s="264"/>
      <c r="C289" s="96" t="s">
        <v>144</v>
      </c>
      <c r="D289" s="41">
        <f>'Interim Summary'!B194</f>
        <v>0</v>
      </c>
      <c r="E289" s="42"/>
      <c r="F289" s="92"/>
    </row>
    <row r="290" spans="2:6" x14ac:dyDescent="0.25">
      <c r="B290" s="264"/>
      <c r="C290" s="96" t="s">
        <v>158</v>
      </c>
      <c r="D290" s="41">
        <f>'Interim Summary'!B195</f>
        <v>0</v>
      </c>
      <c r="E290" s="42"/>
      <c r="F290" s="92"/>
    </row>
    <row r="291" spans="2:6" x14ac:dyDescent="0.25">
      <c r="B291" s="264"/>
      <c r="C291" s="96" t="s">
        <v>159</v>
      </c>
      <c r="D291" s="41">
        <f>'Interim Summary'!B196</f>
        <v>0</v>
      </c>
      <c r="E291" s="42"/>
      <c r="F291" s="92"/>
    </row>
    <row r="292" spans="2:6" x14ac:dyDescent="0.25">
      <c r="B292" s="264"/>
      <c r="C292" s="95" t="str">
        <f>'Interim Summary'!B197</f>
        <v/>
      </c>
      <c r="D292" s="41"/>
      <c r="E292" s="42"/>
      <c r="F292" s="92"/>
    </row>
    <row r="293" spans="2:6" x14ac:dyDescent="0.25">
      <c r="B293" s="264"/>
      <c r="C293" s="96" t="s">
        <v>144</v>
      </c>
      <c r="D293" s="41">
        <f>'Interim Summary'!B198</f>
        <v>0</v>
      </c>
      <c r="E293" s="42"/>
      <c r="F293" s="92"/>
    </row>
    <row r="294" spans="2:6" x14ac:dyDescent="0.25">
      <c r="B294" s="264"/>
      <c r="C294" s="96" t="s">
        <v>158</v>
      </c>
      <c r="D294" s="41">
        <f>'Interim Summary'!B199</f>
        <v>0</v>
      </c>
      <c r="E294" s="42"/>
      <c r="F294" s="92"/>
    </row>
    <row r="295" spans="2:6" x14ac:dyDescent="0.25">
      <c r="B295" s="264"/>
      <c r="C295" s="96" t="s">
        <v>159</v>
      </c>
      <c r="D295" s="41">
        <f>'Interim Summary'!B200</f>
        <v>0</v>
      </c>
      <c r="E295" s="42"/>
      <c r="F295" s="92"/>
    </row>
    <row r="296" spans="2:6" x14ac:dyDescent="0.25">
      <c r="B296" s="264"/>
      <c r="C296" s="95" t="str">
        <f>'Interim Summary'!B201</f>
        <v/>
      </c>
      <c r="D296" s="41"/>
      <c r="E296" s="42"/>
      <c r="F296" s="92"/>
    </row>
    <row r="297" spans="2:6" x14ac:dyDescent="0.25">
      <c r="B297" s="264"/>
      <c r="C297" s="96" t="s">
        <v>144</v>
      </c>
      <c r="D297" s="41">
        <f>'Interim Summary'!B202</f>
        <v>0</v>
      </c>
      <c r="E297" s="42"/>
      <c r="F297" s="92"/>
    </row>
    <row r="298" spans="2:6" x14ac:dyDescent="0.25">
      <c r="B298" s="264"/>
      <c r="C298" s="96" t="s">
        <v>158</v>
      </c>
      <c r="D298" s="41">
        <f>'Interim Summary'!B203</f>
        <v>0</v>
      </c>
      <c r="E298" s="42"/>
      <c r="F298" s="92"/>
    </row>
    <row r="299" spans="2:6" x14ac:dyDescent="0.25">
      <c r="B299" s="264"/>
      <c r="C299" s="96" t="s">
        <v>159</v>
      </c>
      <c r="D299" s="41">
        <f>'Interim Summary'!B204</f>
        <v>0</v>
      </c>
      <c r="E299" s="42"/>
      <c r="F299" s="92"/>
    </row>
    <row r="300" spans="2:6" x14ac:dyDescent="0.25">
      <c r="B300" s="264"/>
      <c r="C300" s="95" t="str">
        <f>'Interim Summary'!B205</f>
        <v/>
      </c>
      <c r="D300" s="41"/>
      <c r="E300" s="42"/>
      <c r="F300" s="92"/>
    </row>
    <row r="301" spans="2:6" x14ac:dyDescent="0.25">
      <c r="B301" s="264"/>
      <c r="C301" s="96" t="s">
        <v>144</v>
      </c>
      <c r="D301" s="41">
        <f>'Interim Summary'!B206</f>
        <v>0</v>
      </c>
      <c r="E301" s="42"/>
      <c r="F301" s="92"/>
    </row>
    <row r="302" spans="2:6" x14ac:dyDescent="0.25">
      <c r="B302" s="264"/>
      <c r="C302" s="96" t="s">
        <v>158</v>
      </c>
      <c r="D302" s="41">
        <f>'Interim Summary'!B207</f>
        <v>0</v>
      </c>
      <c r="E302" s="42"/>
      <c r="F302" s="92"/>
    </row>
    <row r="303" spans="2:6" x14ac:dyDescent="0.25">
      <c r="B303" s="264"/>
      <c r="C303" s="96" t="s">
        <v>159</v>
      </c>
      <c r="D303" s="41">
        <f>'Interim Summary'!B208</f>
        <v>0</v>
      </c>
      <c r="E303" s="42"/>
      <c r="F303" s="92"/>
    </row>
    <row r="304" spans="2:6" x14ac:dyDescent="0.25">
      <c r="B304" s="264"/>
      <c r="C304" s="95" t="str">
        <f>'Interim Summary'!B209</f>
        <v/>
      </c>
      <c r="D304" s="41"/>
      <c r="E304" s="42"/>
      <c r="F304" s="92"/>
    </row>
    <row r="305" spans="2:6" x14ac:dyDescent="0.25">
      <c r="B305" s="264"/>
      <c r="C305" s="96" t="s">
        <v>144</v>
      </c>
      <c r="D305" s="41">
        <f>'Interim Summary'!B210</f>
        <v>0</v>
      </c>
      <c r="E305" s="42"/>
      <c r="F305" s="92"/>
    </row>
    <row r="306" spans="2:6" x14ac:dyDescent="0.25">
      <c r="B306" s="264"/>
      <c r="C306" s="96" t="s">
        <v>158</v>
      </c>
      <c r="D306" s="41">
        <f>'Interim Summary'!B211</f>
        <v>0</v>
      </c>
      <c r="E306" s="42"/>
      <c r="F306" s="92"/>
    </row>
    <row r="307" spans="2:6" x14ac:dyDescent="0.25">
      <c r="B307" s="264"/>
      <c r="C307" s="96" t="s">
        <v>159</v>
      </c>
      <c r="D307" s="41">
        <f>'Interim Summary'!B212</f>
        <v>0</v>
      </c>
      <c r="E307" s="42"/>
      <c r="F307" s="92"/>
    </row>
    <row r="308" spans="2:6" x14ac:dyDescent="0.25">
      <c r="B308" s="264"/>
      <c r="C308" s="95" t="str">
        <f>'Interim Summary'!B213</f>
        <v/>
      </c>
      <c r="D308" s="41"/>
      <c r="E308" s="42"/>
      <c r="F308" s="92"/>
    </row>
    <row r="309" spans="2:6" x14ac:dyDescent="0.25">
      <c r="B309" s="264"/>
      <c r="C309" s="96" t="s">
        <v>144</v>
      </c>
      <c r="D309" s="41">
        <f>'Interim Summary'!B214</f>
        <v>0</v>
      </c>
      <c r="E309" s="42"/>
      <c r="F309" s="92"/>
    </row>
    <row r="310" spans="2:6" x14ac:dyDescent="0.25">
      <c r="B310" s="264"/>
      <c r="C310" s="96" t="s">
        <v>158</v>
      </c>
      <c r="D310" s="41">
        <f>'Interim Summary'!B215</f>
        <v>0</v>
      </c>
      <c r="E310" s="42"/>
      <c r="F310" s="92"/>
    </row>
    <row r="311" spans="2:6" x14ac:dyDescent="0.25">
      <c r="B311" s="264"/>
      <c r="C311" s="96" t="s">
        <v>159</v>
      </c>
      <c r="D311" s="41">
        <f>'Interim Summary'!B216</f>
        <v>0</v>
      </c>
      <c r="E311" s="42"/>
      <c r="F311" s="92"/>
    </row>
    <row r="312" spans="2:6" x14ac:dyDescent="0.25">
      <c r="B312" s="264"/>
      <c r="C312" s="95" t="str">
        <f>'Interim Summary'!B217</f>
        <v/>
      </c>
      <c r="D312" s="41"/>
      <c r="E312" s="42"/>
      <c r="F312" s="92"/>
    </row>
    <row r="313" spans="2:6" x14ac:dyDescent="0.25">
      <c r="B313" s="264"/>
      <c r="C313" s="96" t="s">
        <v>144</v>
      </c>
      <c r="D313" s="41">
        <f>'Interim Summary'!B218</f>
        <v>0</v>
      </c>
      <c r="E313" s="42"/>
      <c r="F313" s="92"/>
    </row>
    <row r="314" spans="2:6" x14ac:dyDescent="0.25">
      <c r="B314" s="264"/>
      <c r="C314" s="96" t="s">
        <v>158</v>
      </c>
      <c r="D314" s="41">
        <f>'Interim Summary'!B219</f>
        <v>0</v>
      </c>
      <c r="E314" s="42"/>
      <c r="F314" s="92"/>
    </row>
    <row r="315" spans="2:6" x14ac:dyDescent="0.25">
      <c r="B315" s="264"/>
      <c r="C315" s="96" t="s">
        <v>159</v>
      </c>
      <c r="D315" s="41">
        <f>'Interim Summary'!B220</f>
        <v>0</v>
      </c>
      <c r="E315" s="42"/>
      <c r="F315" s="92"/>
    </row>
    <row r="316" spans="2:6" x14ac:dyDescent="0.25">
      <c r="B316" s="264"/>
      <c r="C316" s="95" t="str">
        <f>'Interim Summary'!B221</f>
        <v/>
      </c>
      <c r="D316" s="41"/>
      <c r="E316" s="42"/>
      <c r="F316" s="92"/>
    </row>
    <row r="317" spans="2:6" x14ac:dyDescent="0.25">
      <c r="B317" s="264"/>
      <c r="C317" s="96" t="s">
        <v>144</v>
      </c>
      <c r="D317" s="41">
        <f>'Interim Summary'!B222</f>
        <v>0</v>
      </c>
      <c r="E317" s="42"/>
      <c r="F317" s="92"/>
    </row>
    <row r="318" spans="2:6" x14ac:dyDescent="0.25">
      <c r="B318" s="264"/>
      <c r="C318" s="96" t="s">
        <v>158</v>
      </c>
      <c r="D318" s="41">
        <f>'Interim Summary'!B223</f>
        <v>0</v>
      </c>
      <c r="E318" s="42"/>
      <c r="F318" s="92"/>
    </row>
    <row r="319" spans="2:6" x14ac:dyDescent="0.25">
      <c r="B319" s="264"/>
      <c r="C319" s="96" t="s">
        <v>159</v>
      </c>
      <c r="D319" s="41">
        <f>'Interim Summary'!B224</f>
        <v>0</v>
      </c>
      <c r="E319" s="42"/>
      <c r="F319" s="92"/>
    </row>
    <row r="320" spans="2:6" x14ac:dyDescent="0.25">
      <c r="B320" s="264"/>
      <c r="C320" s="246"/>
      <c r="D320" s="248"/>
      <c r="E320" s="42"/>
      <c r="F320" s="93"/>
    </row>
  </sheetData>
  <sheetProtection algorithmName="SHA-256" hashValue="hLvM+g571zwb1EAm9Br+eMP62gBoMoADWeAGrpOYJEw=" saltValue="aqWn/ujYGgjELGh54TemnQ==" spinCount="100000" sheet="1" selectLockedCells="1"/>
  <mergeCells count="76">
    <mergeCell ref="B2:D2"/>
    <mergeCell ref="B1:D1"/>
    <mergeCell ref="B3:D3"/>
    <mergeCell ref="B17:D17"/>
    <mergeCell ref="C11:D11"/>
    <mergeCell ref="D12:D15"/>
    <mergeCell ref="B16:F16"/>
    <mergeCell ref="F1:F15"/>
    <mergeCell ref="B7:B10"/>
    <mergeCell ref="D7:D10"/>
    <mergeCell ref="B18:B27"/>
    <mergeCell ref="C55:D55"/>
    <mergeCell ref="D40:D41"/>
    <mergeCell ref="B45:F45"/>
    <mergeCell ref="B48:F48"/>
    <mergeCell ref="B50:F50"/>
    <mergeCell ref="B52:F52"/>
    <mergeCell ref="B54:F54"/>
    <mergeCell ref="B28:F28"/>
    <mergeCell ref="B30:F30"/>
    <mergeCell ref="B31:D31"/>
    <mergeCell ref="B34:F34"/>
    <mergeCell ref="B32:B33"/>
    <mergeCell ref="F18:F27"/>
    <mergeCell ref="F40:F41"/>
    <mergeCell ref="B43:B44"/>
    <mergeCell ref="B42:F42"/>
    <mergeCell ref="B97:D97"/>
    <mergeCell ref="C75:D75"/>
    <mergeCell ref="B93:D93"/>
    <mergeCell ref="B68:D68"/>
    <mergeCell ref="B74:D74"/>
    <mergeCell ref="B76:B92"/>
    <mergeCell ref="F32:F33"/>
    <mergeCell ref="F35:F37"/>
    <mergeCell ref="C69:D69"/>
    <mergeCell ref="B146:D146"/>
    <mergeCell ref="C123:D123"/>
    <mergeCell ref="C134:D134"/>
    <mergeCell ref="C137:D137"/>
    <mergeCell ref="B117:B132"/>
    <mergeCell ref="C130:D130"/>
    <mergeCell ref="B143:D143"/>
    <mergeCell ref="B136:D136"/>
    <mergeCell ref="B139:D139"/>
    <mergeCell ref="B38:F38"/>
    <mergeCell ref="B70:B73"/>
    <mergeCell ref="B35:B37"/>
    <mergeCell ref="B39:D39"/>
    <mergeCell ref="C320:D320"/>
    <mergeCell ref="D44:F44"/>
    <mergeCell ref="D43:F43"/>
    <mergeCell ref="D46:F46"/>
    <mergeCell ref="B56:D56"/>
    <mergeCell ref="B57:B65"/>
    <mergeCell ref="C66:D66"/>
    <mergeCell ref="C94:D94"/>
    <mergeCell ref="B160:B320"/>
    <mergeCell ref="C158:D158"/>
    <mergeCell ref="C116:D116"/>
    <mergeCell ref="C150:D150"/>
    <mergeCell ref="C155:D155"/>
    <mergeCell ref="C147:D147"/>
    <mergeCell ref="B95:B96"/>
    <mergeCell ref="B99:B115"/>
    <mergeCell ref="B149:D149"/>
    <mergeCell ref="B154:D154"/>
    <mergeCell ref="B157:D157"/>
    <mergeCell ref="B140:B142"/>
    <mergeCell ref="B144:B145"/>
    <mergeCell ref="B152:B153"/>
    <mergeCell ref="C112:D112"/>
    <mergeCell ref="C115:D115"/>
    <mergeCell ref="C98:D98"/>
    <mergeCell ref="C105:D105"/>
    <mergeCell ref="B133:D133"/>
  </mergeCells>
  <conditionalFormatting sqref="C44">
    <cfRule type="expression" dxfId="133" priority="136">
      <formula>OR($D$44&lt;&gt;"", $F$44&lt;&gt;"", $F$47&lt;&gt;"")</formula>
    </cfRule>
  </conditionalFormatting>
  <conditionalFormatting sqref="C144:C145">
    <cfRule type="expression" dxfId="132" priority="130">
      <formula>$D$136="No"</formula>
    </cfRule>
  </conditionalFormatting>
  <conditionalFormatting sqref="C166:C167">
    <cfRule type="expression" dxfId="131" priority="82">
      <formula>$C$160=0</formula>
    </cfRule>
  </conditionalFormatting>
  <conditionalFormatting sqref="C170:C171">
    <cfRule type="expression" dxfId="130" priority="81">
      <formula>$C$160=0</formula>
    </cfRule>
  </conditionalFormatting>
  <conditionalFormatting sqref="C174:C175">
    <cfRule type="expression" dxfId="129" priority="80">
      <formula>$C$160=0</formula>
    </cfRule>
  </conditionalFormatting>
  <conditionalFormatting sqref="C178:C179">
    <cfRule type="expression" dxfId="128" priority="79">
      <formula>$C$160=0</formula>
    </cfRule>
  </conditionalFormatting>
  <conditionalFormatting sqref="C182:C183">
    <cfRule type="expression" dxfId="127" priority="78">
      <formula>$C$160=0</formula>
    </cfRule>
  </conditionalFormatting>
  <conditionalFormatting sqref="C186:C187">
    <cfRule type="expression" dxfId="126" priority="77">
      <formula>$C$160=0</formula>
    </cfRule>
  </conditionalFormatting>
  <conditionalFormatting sqref="C190:C191">
    <cfRule type="expression" dxfId="125" priority="76">
      <formula>$C$160=0</formula>
    </cfRule>
  </conditionalFormatting>
  <conditionalFormatting sqref="C194:C195">
    <cfRule type="expression" dxfId="124" priority="75">
      <formula>$C$160=0</formula>
    </cfRule>
  </conditionalFormatting>
  <conditionalFormatting sqref="C198:C199">
    <cfRule type="expression" dxfId="123" priority="74">
      <formula>$C$160=0</formula>
    </cfRule>
  </conditionalFormatting>
  <conditionalFormatting sqref="C202:C203">
    <cfRule type="expression" dxfId="122" priority="73">
      <formula>$C$160=0</formula>
    </cfRule>
  </conditionalFormatting>
  <conditionalFormatting sqref="C206:C207">
    <cfRule type="expression" dxfId="121" priority="72">
      <formula>$C$160=0</formula>
    </cfRule>
  </conditionalFormatting>
  <conditionalFormatting sqref="C210:C211">
    <cfRule type="expression" dxfId="120" priority="71">
      <formula>$C$160=0</formula>
    </cfRule>
  </conditionalFormatting>
  <conditionalFormatting sqref="C214:C215">
    <cfRule type="expression" dxfId="119" priority="70">
      <formula>$C$160=0</formula>
    </cfRule>
  </conditionalFormatting>
  <conditionalFormatting sqref="C218:C219">
    <cfRule type="expression" dxfId="118" priority="69">
      <formula>$C$160=0</formula>
    </cfRule>
  </conditionalFormatting>
  <conditionalFormatting sqref="C222:C223">
    <cfRule type="expression" dxfId="117" priority="68">
      <formula>$C$160=0</formula>
    </cfRule>
  </conditionalFormatting>
  <conditionalFormatting sqref="C226:C227">
    <cfRule type="expression" dxfId="116" priority="67">
      <formula>$C$160=0</formula>
    </cfRule>
  </conditionalFormatting>
  <conditionalFormatting sqref="C230:C231">
    <cfRule type="expression" dxfId="115" priority="66">
      <formula>$C$160=0</formula>
    </cfRule>
  </conditionalFormatting>
  <conditionalFormatting sqref="C234:C235">
    <cfRule type="expression" dxfId="114" priority="65">
      <formula>$C$160=0</formula>
    </cfRule>
  </conditionalFormatting>
  <conditionalFormatting sqref="C238:C239">
    <cfRule type="expression" dxfId="113" priority="64">
      <formula>$C$160=0</formula>
    </cfRule>
  </conditionalFormatting>
  <conditionalFormatting sqref="C242:C243">
    <cfRule type="expression" dxfId="112" priority="63">
      <formula>$C$160=0</formula>
    </cfRule>
  </conditionalFormatting>
  <conditionalFormatting sqref="C246:C247">
    <cfRule type="expression" dxfId="111" priority="62">
      <formula>$C$160=0</formula>
    </cfRule>
  </conditionalFormatting>
  <conditionalFormatting sqref="C250:C251">
    <cfRule type="expression" dxfId="110" priority="61">
      <formula>$C$160=0</formula>
    </cfRule>
  </conditionalFormatting>
  <conditionalFormatting sqref="C254:C255">
    <cfRule type="expression" dxfId="109" priority="60">
      <formula>$C$160=0</formula>
    </cfRule>
  </conditionalFormatting>
  <conditionalFormatting sqref="C258:C259">
    <cfRule type="expression" dxfId="108" priority="59">
      <formula>$C$160=0</formula>
    </cfRule>
  </conditionalFormatting>
  <conditionalFormatting sqref="C262:C263">
    <cfRule type="expression" dxfId="107" priority="58">
      <formula>$C$160=0</formula>
    </cfRule>
  </conditionalFormatting>
  <conditionalFormatting sqref="C266:C267">
    <cfRule type="expression" dxfId="106" priority="57">
      <formula>$C$160=0</formula>
    </cfRule>
  </conditionalFormatting>
  <conditionalFormatting sqref="C270:C271">
    <cfRule type="expression" dxfId="105" priority="56">
      <formula>$C$160=0</formula>
    </cfRule>
  </conditionalFormatting>
  <conditionalFormatting sqref="C274:C275">
    <cfRule type="expression" dxfId="104" priority="55">
      <formula>$C$160=0</formula>
    </cfRule>
  </conditionalFormatting>
  <conditionalFormatting sqref="C278:C279">
    <cfRule type="expression" dxfId="103" priority="54">
      <formula>$C$160=0</formula>
    </cfRule>
  </conditionalFormatting>
  <conditionalFormatting sqref="C282:C283">
    <cfRule type="expression" dxfId="102" priority="53">
      <formula>$C$160=0</formula>
    </cfRule>
  </conditionalFormatting>
  <conditionalFormatting sqref="C286:C287">
    <cfRule type="expression" dxfId="101" priority="52">
      <formula>$C$160=0</formula>
    </cfRule>
  </conditionalFormatting>
  <conditionalFormatting sqref="C290:C291">
    <cfRule type="expression" dxfId="100" priority="51">
      <formula>$C$160=0</formula>
    </cfRule>
  </conditionalFormatting>
  <conditionalFormatting sqref="C294:C295">
    <cfRule type="expression" dxfId="99" priority="50">
      <formula>$C$160=0</formula>
    </cfRule>
  </conditionalFormatting>
  <conditionalFormatting sqref="C298:C299">
    <cfRule type="expression" dxfId="98" priority="49">
      <formula>$C$160=0</formula>
    </cfRule>
  </conditionalFormatting>
  <conditionalFormatting sqref="C302:C303">
    <cfRule type="expression" dxfId="97" priority="48">
      <formula>$C$160=0</formula>
    </cfRule>
  </conditionalFormatting>
  <conditionalFormatting sqref="C306:C307">
    <cfRule type="expression" dxfId="96" priority="47">
      <formula>$C$160=0</formula>
    </cfRule>
  </conditionalFormatting>
  <conditionalFormatting sqref="C310:C311">
    <cfRule type="expression" dxfId="95" priority="46">
      <formula>$C$160=0</formula>
    </cfRule>
  </conditionalFormatting>
  <conditionalFormatting sqref="C314:C315">
    <cfRule type="expression" dxfId="94" priority="45">
      <formula>$C$160=0</formula>
    </cfRule>
  </conditionalFormatting>
  <conditionalFormatting sqref="C318:C319">
    <cfRule type="expression" dxfId="93" priority="44">
      <formula>$C$160=0</formula>
    </cfRule>
  </conditionalFormatting>
  <conditionalFormatting sqref="C160:D163">
    <cfRule type="expression" dxfId="92" priority="40">
      <formula>$C$160=""</formula>
    </cfRule>
    <cfRule type="expression" dxfId="91" priority="83">
      <formula>$C$160=0</formula>
    </cfRule>
  </conditionalFormatting>
  <conditionalFormatting sqref="C164:D167">
    <cfRule type="expression" dxfId="90" priority="84">
      <formula>$C$164=0</formula>
    </cfRule>
    <cfRule type="expression" dxfId="89" priority="39">
      <formula>$C$164=""</formula>
    </cfRule>
  </conditionalFormatting>
  <conditionalFormatting sqref="C168:D171">
    <cfRule type="expression" dxfId="88" priority="38">
      <formula>$C$168=""</formula>
    </cfRule>
    <cfRule type="expression" dxfId="87" priority="85">
      <formula>$C$168=0</formula>
    </cfRule>
  </conditionalFormatting>
  <conditionalFormatting sqref="C172:D175">
    <cfRule type="expression" dxfId="86" priority="37">
      <formula>$C$172=""</formula>
    </cfRule>
    <cfRule type="expression" dxfId="85" priority="86">
      <formula>$C$172=0</formula>
    </cfRule>
  </conditionalFormatting>
  <conditionalFormatting sqref="C176:D179">
    <cfRule type="expression" dxfId="84" priority="87">
      <formula>$C$176=0</formula>
    </cfRule>
    <cfRule type="expression" dxfId="83" priority="36">
      <formula>$C$176=""</formula>
    </cfRule>
  </conditionalFormatting>
  <conditionalFormatting sqref="C180:D183">
    <cfRule type="expression" dxfId="82" priority="35">
      <formula>$C$180=""</formula>
    </cfRule>
    <cfRule type="expression" dxfId="81" priority="88">
      <formula>$C$180=0</formula>
    </cfRule>
  </conditionalFormatting>
  <conditionalFormatting sqref="C184:D187">
    <cfRule type="expression" dxfId="80" priority="34">
      <formula>$C$184=""</formula>
    </cfRule>
    <cfRule type="expression" dxfId="79" priority="89">
      <formula>$C$184=0</formula>
    </cfRule>
  </conditionalFormatting>
  <conditionalFormatting sqref="C188:D191">
    <cfRule type="expression" dxfId="78" priority="33">
      <formula>$C$188=""</formula>
    </cfRule>
    <cfRule type="expression" dxfId="77" priority="90">
      <formula>$C$188=0</formula>
    </cfRule>
  </conditionalFormatting>
  <conditionalFormatting sqref="C192:D195">
    <cfRule type="expression" dxfId="76" priority="32">
      <formula>$C$192=""</formula>
    </cfRule>
    <cfRule type="expression" dxfId="75" priority="91">
      <formula>$C$192=0</formula>
    </cfRule>
  </conditionalFormatting>
  <conditionalFormatting sqref="C196:D199">
    <cfRule type="expression" dxfId="74" priority="92">
      <formula>$C$196=0</formula>
    </cfRule>
    <cfRule type="expression" dxfId="73" priority="31">
      <formula>$C$196=""</formula>
    </cfRule>
  </conditionalFormatting>
  <conditionalFormatting sqref="C200:D203">
    <cfRule type="expression" dxfId="72" priority="93">
      <formula>$C$200=0</formula>
    </cfRule>
    <cfRule type="expression" dxfId="71" priority="30">
      <formula>$C$200=""</formula>
    </cfRule>
  </conditionalFormatting>
  <conditionalFormatting sqref="C204:D207">
    <cfRule type="expression" dxfId="70" priority="94">
      <formula>$C$204=0</formula>
    </cfRule>
    <cfRule type="expression" dxfId="69" priority="29">
      <formula>$C$204=""</formula>
    </cfRule>
  </conditionalFormatting>
  <conditionalFormatting sqref="C208:D211">
    <cfRule type="expression" dxfId="68" priority="95">
      <formula>$C$208=0</formula>
    </cfRule>
    <cfRule type="expression" dxfId="67" priority="28">
      <formula>$C$208=""</formula>
    </cfRule>
  </conditionalFormatting>
  <conditionalFormatting sqref="C212:D215">
    <cfRule type="expression" dxfId="66" priority="96">
      <formula>$C$212=0</formula>
    </cfRule>
    <cfRule type="expression" dxfId="65" priority="27">
      <formula>$C$212=""</formula>
    </cfRule>
  </conditionalFormatting>
  <conditionalFormatting sqref="C216:D219">
    <cfRule type="expression" dxfId="64" priority="97">
      <formula>$C$216=0</formula>
    </cfRule>
    <cfRule type="expression" dxfId="63" priority="26">
      <formula>$C$216=""</formula>
    </cfRule>
  </conditionalFormatting>
  <conditionalFormatting sqref="C220:D223">
    <cfRule type="expression" dxfId="62" priority="98">
      <formula>$C$220=0</formula>
    </cfRule>
    <cfRule type="expression" dxfId="61" priority="25">
      <formula>$C$220=""</formula>
    </cfRule>
  </conditionalFormatting>
  <conditionalFormatting sqref="C224:D227">
    <cfRule type="expression" dxfId="60" priority="99">
      <formula>$C$224=0</formula>
    </cfRule>
    <cfRule type="expression" dxfId="59" priority="24">
      <formula>$C$224=""</formula>
    </cfRule>
  </conditionalFormatting>
  <conditionalFormatting sqref="C228:D231">
    <cfRule type="expression" dxfId="58" priority="23">
      <formula>$C$228=""</formula>
    </cfRule>
    <cfRule type="expression" dxfId="57" priority="100">
      <formula>$C$228=0</formula>
    </cfRule>
  </conditionalFormatting>
  <conditionalFormatting sqref="C232:D235">
    <cfRule type="expression" dxfId="56" priority="22">
      <formula>$C$232=""</formula>
    </cfRule>
    <cfRule type="expression" dxfId="55" priority="101">
      <formula>$C$232=0</formula>
    </cfRule>
  </conditionalFormatting>
  <conditionalFormatting sqref="C236:D239">
    <cfRule type="expression" dxfId="54" priority="21">
      <formula>$C$236=""</formula>
    </cfRule>
    <cfRule type="expression" dxfId="53" priority="102">
      <formula>$C$236=0</formula>
    </cfRule>
  </conditionalFormatting>
  <conditionalFormatting sqref="C240:D243">
    <cfRule type="expression" dxfId="52" priority="103">
      <formula>$C$240=0</formula>
    </cfRule>
    <cfRule type="expression" dxfId="51" priority="20">
      <formula>$C$240=""</formula>
    </cfRule>
  </conditionalFormatting>
  <conditionalFormatting sqref="C244:D247">
    <cfRule type="expression" dxfId="50" priority="104">
      <formula>$C$244=0</formula>
    </cfRule>
    <cfRule type="expression" dxfId="49" priority="19">
      <formula>$C$244=""</formula>
    </cfRule>
  </conditionalFormatting>
  <conditionalFormatting sqref="C248:D251">
    <cfRule type="expression" dxfId="48" priority="105">
      <formula>$C$248=0</formula>
    </cfRule>
    <cfRule type="expression" dxfId="47" priority="18">
      <formula>$C$248=""</formula>
    </cfRule>
  </conditionalFormatting>
  <conditionalFormatting sqref="C252:D255">
    <cfRule type="expression" dxfId="46" priority="17">
      <formula>$C$252=""</formula>
    </cfRule>
    <cfRule type="expression" dxfId="45" priority="106">
      <formula>$C$252=0</formula>
    </cfRule>
  </conditionalFormatting>
  <conditionalFormatting sqref="C256:D259">
    <cfRule type="expression" dxfId="44" priority="16">
      <formula>$C$256=""</formula>
    </cfRule>
    <cfRule type="expression" dxfId="43" priority="107">
      <formula>$C$256=0</formula>
    </cfRule>
  </conditionalFormatting>
  <conditionalFormatting sqref="C260:D263">
    <cfRule type="expression" dxfId="42" priority="15">
      <formula>$C$260=""</formula>
    </cfRule>
    <cfRule type="expression" dxfId="41" priority="108">
      <formula>$C$260=0</formula>
    </cfRule>
  </conditionalFormatting>
  <conditionalFormatting sqref="C264:D267">
    <cfRule type="expression" dxfId="40" priority="14">
      <formula>$C$264=""</formula>
    </cfRule>
    <cfRule type="expression" dxfId="39" priority="109">
      <formula>$C$264=0</formula>
    </cfRule>
  </conditionalFormatting>
  <conditionalFormatting sqref="C268:D271">
    <cfRule type="expression" dxfId="38" priority="13">
      <formula>$C$268=""</formula>
    </cfRule>
    <cfRule type="expression" dxfId="37" priority="110">
      <formula>$C$268=0</formula>
    </cfRule>
  </conditionalFormatting>
  <conditionalFormatting sqref="C272:D275">
    <cfRule type="expression" dxfId="36" priority="111">
      <formula>$C$272=0</formula>
    </cfRule>
    <cfRule type="expression" dxfId="35" priority="12">
      <formula>$C$272=""</formula>
    </cfRule>
  </conditionalFormatting>
  <conditionalFormatting sqref="C276:D279">
    <cfRule type="expression" dxfId="34" priority="112">
      <formula>$C$276=0</formula>
    </cfRule>
    <cfRule type="expression" dxfId="33" priority="11">
      <formula>$C$276=""</formula>
    </cfRule>
  </conditionalFormatting>
  <conditionalFormatting sqref="C280:D283">
    <cfRule type="expression" dxfId="32" priority="113">
      <formula>$C$280=0</formula>
    </cfRule>
    <cfRule type="expression" dxfId="31" priority="10">
      <formula>$C$280=""</formula>
    </cfRule>
  </conditionalFormatting>
  <conditionalFormatting sqref="C284:D287">
    <cfRule type="expression" dxfId="30" priority="114">
      <formula>$C$284=0</formula>
    </cfRule>
    <cfRule type="expression" dxfId="29" priority="9">
      <formula>$C$284=""</formula>
    </cfRule>
  </conditionalFormatting>
  <conditionalFormatting sqref="C288:D291">
    <cfRule type="expression" dxfId="28" priority="8">
      <formula>$C$288=""</formula>
    </cfRule>
    <cfRule type="expression" dxfId="27" priority="115">
      <formula>$C$288=0</formula>
    </cfRule>
  </conditionalFormatting>
  <conditionalFormatting sqref="C292:D295">
    <cfRule type="expression" dxfId="26" priority="7">
      <formula>$C$292=""</formula>
    </cfRule>
    <cfRule type="expression" dxfId="25" priority="116">
      <formula>$C$292=0</formula>
    </cfRule>
  </conditionalFormatting>
  <conditionalFormatting sqref="C296:D299">
    <cfRule type="expression" dxfId="24" priority="6">
      <formula>$C$296=""</formula>
    </cfRule>
    <cfRule type="expression" dxfId="23" priority="117">
      <formula>$C$296=0</formula>
    </cfRule>
  </conditionalFormatting>
  <conditionalFormatting sqref="C300:D303">
    <cfRule type="expression" dxfId="22" priority="5">
      <formula>$C$300=""</formula>
    </cfRule>
    <cfRule type="expression" dxfId="21" priority="118">
      <formula>$C$300=0</formula>
    </cfRule>
  </conditionalFormatting>
  <conditionalFormatting sqref="C304:D307">
    <cfRule type="expression" dxfId="20" priority="119">
      <formula>$C$304=0</formula>
    </cfRule>
    <cfRule type="expression" dxfId="19" priority="4">
      <formula>$C$304=""</formula>
    </cfRule>
  </conditionalFormatting>
  <conditionalFormatting sqref="C308:D311">
    <cfRule type="expression" dxfId="18" priority="120">
      <formula>$C$308=0</formula>
    </cfRule>
    <cfRule type="expression" dxfId="17" priority="3">
      <formula>$C$308=""</formula>
    </cfRule>
  </conditionalFormatting>
  <conditionalFormatting sqref="C312:D315">
    <cfRule type="expression" dxfId="16" priority="121">
      <formula>$C$312=0</formula>
    </cfRule>
    <cfRule type="expression" dxfId="15" priority="2">
      <formula>$C$312=""</formula>
    </cfRule>
  </conditionalFormatting>
  <conditionalFormatting sqref="C316:D319">
    <cfRule type="expression" dxfId="14" priority="122">
      <formula>$C$316=0</formula>
    </cfRule>
    <cfRule type="expression" dxfId="13" priority="1">
      <formula>$C$316=""</formula>
    </cfRule>
  </conditionalFormatting>
  <conditionalFormatting sqref="D29">
    <cfRule type="expression" dxfId="10" priority="142">
      <formula>$F$29&lt;&gt;""</formula>
    </cfRule>
  </conditionalFormatting>
  <conditionalFormatting sqref="D47">
    <cfRule type="expression" dxfId="9" priority="140">
      <formula>$F$47&lt;&gt;""</formula>
    </cfRule>
  </conditionalFormatting>
  <conditionalFormatting sqref="D51">
    <cfRule type="expression" dxfId="8" priority="137">
      <formula>$F$51&lt;&gt;""</formula>
    </cfRule>
  </conditionalFormatting>
  <conditionalFormatting sqref="D44:F44">
    <cfRule type="expression" dxfId="7" priority="133">
      <formula>$D$44&lt;&gt;""</formula>
    </cfRule>
  </conditionalFormatting>
  <conditionalFormatting sqref="F29">
    <cfRule type="expression" dxfId="6" priority="141">
      <formula>$F$29&lt;&gt;""</formula>
    </cfRule>
  </conditionalFormatting>
  <conditionalFormatting sqref="F47">
    <cfRule type="expression" dxfId="5" priority="139">
      <formula>$F$47&lt;&gt;""</formula>
    </cfRule>
  </conditionalFormatting>
  <conditionalFormatting sqref="F51">
    <cfRule type="expression" dxfId="4" priority="138">
      <formula>$F$51&lt;&gt;""</formula>
    </cfRule>
  </conditionalFormatting>
  <dataValidations count="3">
    <dataValidation type="list" allowBlank="1" showInputMessage="1" showErrorMessage="1" sqref="D29" xr:uid="{9C1208C3-B7FD-4986-A6DF-5DD46F4E3C59}">
      <formula1>"Yes,No"</formula1>
    </dataValidation>
    <dataValidation type="list" allowBlank="1" showInputMessage="1" showErrorMessage="1" sqref="D51" xr:uid="{3A065619-3626-4A54-B9BD-D69C866CC800}">
      <formula1>"I confirm, I do not confirm"</formula1>
    </dataValidation>
    <dataValidation type="list" allowBlank="1" showInputMessage="1" showErrorMessage="1" errorTitle="Confirmation blocked" error="Your commentary does not meet the character requirement. Please update your commentary and try again." sqref="D47" xr:uid="{E7DC990E-FCB6-4FD4-BC23-96268BDD66C8}">
      <formula1>"I confirm,I do not confirm"</formula1>
    </dataValidation>
  </dataValidations>
  <pageMargins left="0.7" right="0.7" top="0.75" bottom="0.75" header="0.3" footer="0.3"/>
  <pageSetup paperSize="9" scale="7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24" id="{A3211D90-06DB-496E-AA93-713B428CD11B}">
            <xm:f>OR('Entry Form'!$E$576&lt;&gt;0, 'Entry Form'!$D$577&lt;&gt;"I confirm")</xm:f>
            <x14:dxf>
              <font>
                <color theme="0" tint="-0.34998626667073579"/>
              </font>
              <fill>
                <patternFill>
                  <bgColor theme="0" tint="-0.34998626667073579"/>
                </patternFill>
              </fill>
            </x14:dxf>
          </x14:cfRule>
          <xm:sqref>B5 D5:E5 B6:E6 B7 D7:E7 E8:E10 C10 B11:E15 B16:F17 E18:F18 B18:D27 E19:E27 B28:F32 B33:E33 B34:F35 B36:E37 B38 B39:F42 B43:D44 B45:F45 C46:D46 C47:F47 E74:F93 B76:C76 C77:C92 B93 B144 B146:B152 E146:F159 C147:D148 C150:D153 B154:B320 C155:D156 C158:D159</xm:sqref>
        </x14:conditionalFormatting>
        <x14:conditionalFormatting xmlns:xm="http://schemas.microsoft.com/office/excel/2006/main">
          <x14:cfRule type="expression" priority="41" id="{06EAFD4A-EB37-4C88-AF55-0ECE25FD87E3}">
            <xm:f>OR('Entry Form'!$E$576&lt;&gt;0, 'Entry Form'!$D$577&lt;&gt;"I confirm")</xm:f>
            <x14:dxf>
              <font>
                <color theme="0" tint="-0.34998626667073579"/>
              </font>
              <fill>
                <patternFill>
                  <bgColor theme="0" tint="-0.34998626667073579"/>
                </patternFill>
              </fill>
            </x14:dxf>
          </x14:cfRule>
          <xm:sqref>B46:B47</xm:sqref>
        </x14:conditionalFormatting>
        <x14:conditionalFormatting xmlns:xm="http://schemas.microsoft.com/office/excel/2006/main">
          <x14:cfRule type="expression" priority="131" id="{9B2C1DE0-0901-4CD4-907C-D8531F342FA0}">
            <xm:f>OR('Entry Form'!$E$576&lt;&gt;0, 'Entry Form'!$D$577&lt;&gt;"I confirm")</xm:f>
            <x14:dxf>
              <font>
                <color theme="0" tint="-0.34998626667073579"/>
              </font>
              <fill>
                <patternFill>
                  <bgColor theme="0" tint="-0.34998626667073579"/>
                </patternFill>
              </fill>
            </x14:dxf>
          </x14:cfRule>
          <xm:sqref>B4:E4</xm:sqref>
        </x14:conditionalFormatting>
        <x14:conditionalFormatting xmlns:xm="http://schemas.microsoft.com/office/excel/2006/main">
          <x14:cfRule type="expression" priority="42" id="{E2222F99-CC70-4FF1-8544-179D35616B8D}">
            <xm:f>OR('Entry Form'!$E$576&lt;&gt;0, 'Entry Form'!$D$577&lt;&gt;"I confirm")</xm:f>
            <x14:dxf>
              <font>
                <color theme="0" tint="-0.34998626667073579"/>
              </font>
              <fill>
                <patternFill>
                  <bgColor theme="0" tint="-0.34998626667073579"/>
                </patternFill>
              </fill>
            </x14:dxf>
          </x14:cfRule>
          <xm:sqref>B48:F67 B68 E68:F68 B69:F70 C71:F73 B74 B75:D75 D76:D92 B94:F132 B133 E133:F133 B134:F140 C141:F142 B143:F143</xm:sqref>
        </x14:conditionalFormatting>
        <x14:conditionalFormatting xmlns:xm="http://schemas.microsoft.com/office/excel/2006/main">
          <x14:cfRule type="expression" priority="128" id="{0B4562B1-0C36-456F-A5E7-4D456096CC96}">
            <xm:f>OR('Entry Form'!$E$576&lt;&gt;0, 'Entry Form'!$D$577&lt;&gt;"I confirm")</xm:f>
            <x14:dxf>
              <font>
                <color theme="0" tint="-0.34998626667073579"/>
              </font>
              <fill>
                <patternFill>
                  <bgColor theme="0" tint="-0.34998626667073579"/>
                </patternFill>
              </fill>
            </x14:dxf>
          </x14:cfRule>
          <xm:sqref>C144:F145</xm:sqref>
        </x14:conditionalFormatting>
        <x14:conditionalFormatting xmlns:xm="http://schemas.microsoft.com/office/excel/2006/main">
          <x14:cfRule type="expression" priority="127" id="{DAD7AECC-1A04-4CBF-8745-36FB0B46E2CC}">
            <xm:f>OR('Entry Form'!$E$576&lt;&gt;0, 'Entry Form'!$D$577&lt;&gt;"I confirm")</xm:f>
            <x14:dxf>
              <font>
                <color theme="0" tint="-0.34998626667073579"/>
              </font>
              <fill>
                <patternFill>
                  <bgColor theme="0" tint="-0.34998626667073579"/>
                </patternFill>
              </fill>
            </x14:dxf>
          </x14:cfRule>
          <xm:sqref>C160:F320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27E92-F858-4160-8CB2-A16B0639B4E5}">
  <sheetPr codeName="Sheet5"/>
  <dimension ref="A1:I225"/>
  <sheetViews>
    <sheetView zoomScale="85" zoomScaleNormal="85" workbookViewId="0"/>
  </sheetViews>
  <sheetFormatPr defaultRowHeight="15" x14ac:dyDescent="0.25"/>
  <cols>
    <col min="1" max="1" width="99" style="21" bestFit="1" customWidth="1"/>
    <col min="2" max="2" width="38.42578125" bestFit="1" customWidth="1"/>
    <col min="4" max="4" width="51.7109375" bestFit="1" customWidth="1"/>
    <col min="5" max="5" width="17.5703125" customWidth="1"/>
    <col min="6" max="6" width="107.7109375" style="21" customWidth="1"/>
    <col min="8" max="8" width="30.28515625" bestFit="1" customWidth="1"/>
    <col min="9" max="9" width="15.5703125" bestFit="1" customWidth="1"/>
  </cols>
  <sheetData>
    <row r="1" spans="1:9" x14ac:dyDescent="0.25">
      <c r="A1" s="64" t="s">
        <v>253</v>
      </c>
      <c r="B1" s="65" t="s">
        <v>254</v>
      </c>
      <c r="D1" s="62" t="s">
        <v>172</v>
      </c>
      <c r="E1" s="76" t="s">
        <v>254</v>
      </c>
      <c r="F1" s="77" t="s">
        <v>255</v>
      </c>
      <c r="H1" s="62" t="s">
        <v>256</v>
      </c>
      <c r="I1" s="63" t="s">
        <v>254</v>
      </c>
    </row>
    <row r="2" spans="1:9" x14ac:dyDescent="0.25">
      <c r="A2" s="26" t="str">
        <f>'Entry Form'!C8</f>
        <v>What is the name of your entity? (Choose from list)</v>
      </c>
      <c r="B2" s="37" t="str">
        <f>'Entry Form'!D8</f>
        <v>Professional Services Review</v>
      </c>
      <c r="D2" s="29" t="s">
        <v>178</v>
      </c>
      <c r="E2" s="78">
        <f>E3+E4</f>
        <v>4863093</v>
      </c>
      <c r="F2" s="81" t="s">
        <v>257</v>
      </c>
      <c r="H2" s="29" t="s">
        <v>258</v>
      </c>
      <c r="I2" s="66">
        <f>IF(B3="", "", IFERROR(INDEX(Agencies[total], MATCH(B3, Agencies[abnumber], 0)), "Not found"))</f>
        <v>4888205</v>
      </c>
    </row>
    <row r="3" spans="1:9" x14ac:dyDescent="0.25">
      <c r="A3" s="26" t="str">
        <f>'Entry Form'!C9</f>
        <v>ABN (Auto-filled)</v>
      </c>
      <c r="B3" s="70" t="str">
        <f>'Entry Form'!D9</f>
        <v>45 307 308 260</v>
      </c>
      <c r="D3" s="29" t="s">
        <v>179</v>
      </c>
      <c r="E3" s="78">
        <f>B5</f>
        <v>3964962</v>
      </c>
      <c r="F3" s="81" t="s">
        <v>48</v>
      </c>
      <c r="H3" s="29" t="s">
        <v>259</v>
      </c>
      <c r="I3" s="66">
        <f>IF(B3="", "", IFERROR(INDEX(Agencies[internal], MATCH(B3, Agencies[abnumber], 0)), "Not found"))</f>
        <v>3514505</v>
      </c>
    </row>
    <row r="4" spans="1:9" x14ac:dyDescent="0.25">
      <c r="A4" s="26" t="str">
        <f>'Entry Form'!C10</f>
        <v>Entity Type (Auto-filled)</v>
      </c>
      <c r="B4" s="70" t="str">
        <f>'Entry Form'!D10</f>
        <v>NCCE</v>
      </c>
      <c r="D4" s="29" t="s">
        <v>180</v>
      </c>
      <c r="E4" s="78">
        <f>E10+E7+E8</f>
        <v>898131</v>
      </c>
      <c r="F4" s="81" t="s">
        <v>260</v>
      </c>
      <c r="H4" s="25" t="s">
        <v>261</v>
      </c>
      <c r="I4" s="67">
        <f>IF(B3="", "", IFERROR(INDEX(Agencies[external], MATCH(B3, Agencies[abnumber], 0)), "Not found"))</f>
        <v>1373700</v>
      </c>
    </row>
    <row r="5" spans="1:9" ht="45" x14ac:dyDescent="0.25">
      <c r="A5" s="23" t="str">
        <f>'Entry Form'!C36</f>
        <v>Total value of internal legal services expenditure</v>
      </c>
      <c r="B5" s="69">
        <f>'Entry Form'!D36</f>
        <v>3964962</v>
      </c>
      <c r="D5" s="29" t="s">
        <v>181</v>
      </c>
      <c r="E5" s="42">
        <f>SUM(B6:B9)</f>
        <v>19</v>
      </c>
      <c r="F5" s="81" t="s">
        <v>262</v>
      </c>
    </row>
    <row r="6" spans="1:9" ht="90" x14ac:dyDescent="0.25">
      <c r="A6" s="23" t="str">
        <f>'Entry Form'!C47</f>
        <v>APS Levels 1-6 (Junior Legal Officer / Lawyer &lt;2 years PAE / Lawyers &gt;2 years PAE)</v>
      </c>
      <c r="B6" s="22">
        <f>'Entry Form'!D47</f>
        <v>6</v>
      </c>
      <c r="D6" s="29" t="s">
        <v>182</v>
      </c>
      <c r="E6" s="42">
        <f>SUM(B39:B50)</f>
        <v>7</v>
      </c>
      <c r="F6" s="81" t="s">
        <v>263</v>
      </c>
    </row>
    <row r="7" spans="1:9" ht="75" x14ac:dyDescent="0.25">
      <c r="A7" s="23" t="str">
        <f>'Entry Form'!C48</f>
        <v>Executive Legal 1 (Senior Legal Officer / Assistant Director / Associate)</v>
      </c>
      <c r="B7" s="22">
        <f>'Entry Form'!D48</f>
        <v>5</v>
      </c>
      <c r="D7" s="29" t="s">
        <v>183</v>
      </c>
      <c r="E7" s="78">
        <f>SUM(B27:B38)</f>
        <v>94624</v>
      </c>
      <c r="F7" s="81" t="s">
        <v>264</v>
      </c>
    </row>
    <row r="8" spans="1:9" x14ac:dyDescent="0.25">
      <c r="A8" s="23" t="str">
        <f>'Entry Form'!C49</f>
        <v>Executive Level 2 (Principal Legal Officer / Director / Senior Associate / Special Counsel)</v>
      </c>
      <c r="B8" s="22">
        <f>'Entry Form'!D49</f>
        <v>7</v>
      </c>
      <c r="D8" s="29" t="s">
        <v>184</v>
      </c>
      <c r="E8" s="78">
        <f>B51</f>
        <v>15700</v>
      </c>
      <c r="F8" s="81" t="s">
        <v>116</v>
      </c>
    </row>
    <row r="9" spans="1:9" x14ac:dyDescent="0.25">
      <c r="A9" s="23" t="str">
        <f>'Entry Form'!C50</f>
        <v>SES Bands 1-3 (General Counsel / Chief Counsel / Partner)</v>
      </c>
      <c r="B9" s="22">
        <f>'Entry Form'!D50</f>
        <v>1</v>
      </c>
      <c r="D9" s="29" t="s">
        <v>185</v>
      </c>
      <c r="E9" s="42">
        <f>B64</f>
        <v>3</v>
      </c>
      <c r="F9" s="81" t="s">
        <v>265</v>
      </c>
    </row>
    <row r="10" spans="1:9" ht="45" x14ac:dyDescent="0.25">
      <c r="A10" s="121" t="str">
        <f>'Entry Form'!C54</f>
        <v>ACT</v>
      </c>
      <c r="B10" s="22">
        <f>'Entry Form'!D54</f>
        <v>8</v>
      </c>
      <c r="D10" s="29" t="s">
        <v>186</v>
      </c>
      <c r="E10" s="78">
        <f>B58+B59+B60+B61+B62+B63</f>
        <v>787807</v>
      </c>
      <c r="F10" s="81" t="s">
        <v>266</v>
      </c>
    </row>
    <row r="11" spans="1:9" ht="30" x14ac:dyDescent="0.25">
      <c r="A11" s="121" t="str">
        <f>'Entry Form'!C55</f>
        <v>NSW (capital city)</v>
      </c>
      <c r="B11" s="22">
        <f>'Entry Form'!D55</f>
        <v>0</v>
      </c>
      <c r="D11" s="79" t="s">
        <v>187</v>
      </c>
      <c r="E11" s="80">
        <f>B56+B57</f>
        <v>0</v>
      </c>
      <c r="F11" s="82" t="s">
        <v>267</v>
      </c>
    </row>
    <row r="12" spans="1:9" x14ac:dyDescent="0.25">
      <c r="A12" s="121" t="str">
        <f>'Entry Form'!C56</f>
        <v>NSW (other)</v>
      </c>
      <c r="B12" s="22">
        <f>'Entry Form'!D56</f>
        <v>1</v>
      </c>
      <c r="D12" s="29" t="s">
        <v>192</v>
      </c>
      <c r="E12" s="78">
        <f>IF(OR(I2="",E2=""),"NA",E2-I2)</f>
        <v>-25112</v>
      </c>
      <c r="F12" s="81" t="s">
        <v>268</v>
      </c>
    </row>
    <row r="13" spans="1:9" x14ac:dyDescent="0.25">
      <c r="A13" s="121" t="str">
        <f>'Entry Form'!C57</f>
        <v>NT (capital city)</v>
      </c>
      <c r="B13" s="22">
        <f>'Entry Form'!D57</f>
        <v>0</v>
      </c>
      <c r="D13" s="29" t="s">
        <v>193</v>
      </c>
      <c r="E13" s="78">
        <f>IF(OR(I3="",E3=""),"NA",E3-I3)</f>
        <v>450457</v>
      </c>
      <c r="F13" s="29" t="s">
        <v>269</v>
      </c>
    </row>
    <row r="14" spans="1:9" x14ac:dyDescent="0.25">
      <c r="A14" s="121" t="str">
        <f>'Entry Form'!C58</f>
        <v>NT (other)</v>
      </c>
      <c r="B14" s="22">
        <f>'Entry Form'!D58</f>
        <v>0</v>
      </c>
      <c r="D14" s="25" t="s">
        <v>194</v>
      </c>
      <c r="E14" s="78">
        <f>IF(OR(I4="",E4=""),"NA",E4-I4)</f>
        <v>-475569</v>
      </c>
      <c r="F14" s="29" t="s">
        <v>270</v>
      </c>
    </row>
    <row r="15" spans="1:9" ht="45" x14ac:dyDescent="0.25">
      <c r="A15" s="121" t="str">
        <f>'Entry Form'!C59</f>
        <v>QLD (capital city)</v>
      </c>
      <c r="B15" s="22">
        <f>'Entry Form'!D59</f>
        <v>2</v>
      </c>
      <c r="D15" s="29" t="s">
        <v>229</v>
      </c>
      <c r="E15" s="42">
        <f>SUM(B39:B44)</f>
        <v>2</v>
      </c>
      <c r="F15" s="81" t="s">
        <v>271</v>
      </c>
    </row>
    <row r="16" spans="1:9" ht="45" x14ac:dyDescent="0.25">
      <c r="A16" s="121" t="str">
        <f>'Entry Form'!C60</f>
        <v>QLD (other)</v>
      </c>
      <c r="B16" s="22">
        <f>'Entry Form'!D60</f>
        <v>1</v>
      </c>
      <c r="D16" s="25" t="s">
        <v>230</v>
      </c>
      <c r="E16" s="83">
        <f>SUM(B27:B32)</f>
        <v>11289</v>
      </c>
      <c r="F16" s="82" t="s">
        <v>272</v>
      </c>
    </row>
    <row r="17" spans="1:6" ht="45" x14ac:dyDescent="0.25">
      <c r="A17" s="121" t="str">
        <f>'Entry Form'!C61</f>
        <v>SA (capital city)</v>
      </c>
      <c r="B17" s="22">
        <f>'Entry Form'!D61</f>
        <v>3</v>
      </c>
      <c r="D17" s="29" t="s">
        <v>245</v>
      </c>
      <c r="E17" s="42">
        <f>SUM(B45:B50)</f>
        <v>5</v>
      </c>
      <c r="F17" s="81" t="s">
        <v>273</v>
      </c>
    </row>
    <row r="18" spans="1:6" ht="45" x14ac:dyDescent="0.25">
      <c r="A18" s="121" t="str">
        <f>'Entry Form'!C62</f>
        <v>SA (other)</v>
      </c>
      <c r="B18" s="22">
        <f>'Entry Form'!D62</f>
        <v>0</v>
      </c>
      <c r="D18" s="25" t="s">
        <v>246</v>
      </c>
      <c r="E18" s="83">
        <f>SUM(B33:B38)</f>
        <v>83335</v>
      </c>
      <c r="F18" s="82" t="s">
        <v>274</v>
      </c>
    </row>
    <row r="19" spans="1:6" x14ac:dyDescent="0.25">
      <c r="A19" s="121" t="str">
        <f>'Entry Form'!C63</f>
        <v>Tasmania (capital city)</v>
      </c>
      <c r="B19" s="22">
        <f>'Entry Form'!D63</f>
        <v>0</v>
      </c>
    </row>
    <row r="20" spans="1:6" x14ac:dyDescent="0.25">
      <c r="A20" s="121" t="str">
        <f>'Entry Form'!C64</f>
        <v>Tasmania (other)</v>
      </c>
      <c r="B20" s="22">
        <f>'Entry Form'!D64</f>
        <v>0</v>
      </c>
    </row>
    <row r="21" spans="1:6" x14ac:dyDescent="0.25">
      <c r="A21" s="121" t="str">
        <f>'Entry Form'!C65</f>
        <v>Victoria (capital city)</v>
      </c>
      <c r="B21" s="22">
        <f>'Entry Form'!D65</f>
        <v>4</v>
      </c>
    </row>
    <row r="22" spans="1:6" x14ac:dyDescent="0.25">
      <c r="A22" s="121" t="str">
        <f>'Entry Form'!C66</f>
        <v>Victoria (other)</v>
      </c>
      <c r="B22" s="22">
        <f>'Entry Form'!D66</f>
        <v>0</v>
      </c>
    </row>
    <row r="23" spans="1:6" x14ac:dyDescent="0.25">
      <c r="A23" s="121" t="str">
        <f>'Entry Form'!C67</f>
        <v>WA (capital city)</v>
      </c>
      <c r="B23" s="22">
        <f>'Entry Form'!D67</f>
        <v>0</v>
      </c>
    </row>
    <row r="24" spans="1:6" x14ac:dyDescent="0.25">
      <c r="A24" s="121" t="str">
        <f>'Entry Form'!C68</f>
        <v>WA (other)</v>
      </c>
      <c r="B24" s="22">
        <f>'Entry Form'!D68</f>
        <v>0</v>
      </c>
    </row>
    <row r="25" spans="1:6" x14ac:dyDescent="0.25">
      <c r="A25" s="121" t="str">
        <f>'Entry Form'!C69</f>
        <v>Australia (other – external territories etc)</v>
      </c>
      <c r="B25" s="22">
        <f>'Entry Form'!D69</f>
        <v>0</v>
      </c>
    </row>
    <row r="26" spans="1:6" x14ac:dyDescent="0.25">
      <c r="A26" s="121" t="str">
        <f>'Entry Form'!C70</f>
        <v>Overseas</v>
      </c>
      <c r="B26" s="22">
        <f>'Entry Form'!D70</f>
        <v>0</v>
      </c>
    </row>
    <row r="27" spans="1:6" x14ac:dyDescent="0.25">
      <c r="A27" s="27" t="s">
        <v>275</v>
      </c>
      <c r="B27" s="69">
        <f>'Entry Form'!D82</f>
        <v>0</v>
      </c>
    </row>
    <row r="28" spans="1:6" x14ac:dyDescent="0.25">
      <c r="A28" s="27" t="s">
        <v>276</v>
      </c>
      <c r="B28" s="69">
        <f>'Entry Form'!D85</f>
        <v>0</v>
      </c>
    </row>
    <row r="29" spans="1:6" x14ac:dyDescent="0.25">
      <c r="A29" s="27" t="s">
        <v>277</v>
      </c>
      <c r="B29" s="69">
        <f>'Entry Form'!D88</f>
        <v>0</v>
      </c>
    </row>
    <row r="30" spans="1:6" x14ac:dyDescent="0.25">
      <c r="A30" s="23" t="s">
        <v>278</v>
      </c>
      <c r="B30" s="69">
        <f>'Entry Form'!D92</f>
        <v>11289</v>
      </c>
    </row>
    <row r="31" spans="1:6" x14ac:dyDescent="0.25">
      <c r="A31" s="26" t="s">
        <v>279</v>
      </c>
      <c r="B31" s="69">
        <f>'Entry Form'!D95</f>
        <v>0</v>
      </c>
    </row>
    <row r="32" spans="1:6" x14ac:dyDescent="0.25">
      <c r="A32" s="26" t="s">
        <v>280</v>
      </c>
      <c r="B32" s="69">
        <f>'Entry Form'!D98</f>
        <v>0</v>
      </c>
    </row>
    <row r="33" spans="1:2" x14ac:dyDescent="0.25">
      <c r="A33" s="26" t="s">
        <v>281</v>
      </c>
      <c r="B33" s="69">
        <f>'Entry Form'!D104</f>
        <v>0</v>
      </c>
    </row>
    <row r="34" spans="1:2" x14ac:dyDescent="0.25">
      <c r="A34" s="26" t="s">
        <v>282</v>
      </c>
      <c r="B34" s="69">
        <f>'Entry Form'!D107</f>
        <v>0</v>
      </c>
    </row>
    <row r="35" spans="1:2" ht="30" customHeight="1" x14ac:dyDescent="0.25">
      <c r="A35" s="26" t="s">
        <v>283</v>
      </c>
      <c r="B35" s="69">
        <f>'Entry Form'!D110</f>
        <v>0</v>
      </c>
    </row>
    <row r="36" spans="1:2" x14ac:dyDescent="0.25">
      <c r="A36" s="23" t="s">
        <v>284</v>
      </c>
      <c r="B36" s="69">
        <f>'Entry Form'!D114</f>
        <v>42642</v>
      </c>
    </row>
    <row r="37" spans="1:2" x14ac:dyDescent="0.25">
      <c r="A37" s="23" t="s">
        <v>285</v>
      </c>
      <c r="B37" s="69">
        <f>'Entry Form'!D117</f>
        <v>40693</v>
      </c>
    </row>
    <row r="38" spans="1:2" x14ac:dyDescent="0.25">
      <c r="A38" s="23" t="s">
        <v>286</v>
      </c>
      <c r="B38" s="69">
        <f>'Entry Form'!D120</f>
        <v>0</v>
      </c>
    </row>
    <row r="39" spans="1:2" x14ac:dyDescent="0.25">
      <c r="A39" s="27" t="s">
        <v>287</v>
      </c>
      <c r="B39" s="22">
        <f>'Entry Form'!D81</f>
        <v>0</v>
      </c>
    </row>
    <row r="40" spans="1:2" x14ac:dyDescent="0.25">
      <c r="A40" s="27" t="s">
        <v>288</v>
      </c>
      <c r="B40" s="22">
        <f>'Entry Form'!D84</f>
        <v>0</v>
      </c>
    </row>
    <row r="41" spans="1:2" x14ac:dyDescent="0.25">
      <c r="A41" s="27" t="s">
        <v>289</v>
      </c>
      <c r="B41" s="22">
        <f>'Entry Form'!D87</f>
        <v>0</v>
      </c>
    </row>
    <row r="42" spans="1:2" x14ac:dyDescent="0.25">
      <c r="A42" s="23" t="s">
        <v>290</v>
      </c>
      <c r="B42" s="22">
        <f>'Entry Form'!D91</f>
        <v>2</v>
      </c>
    </row>
    <row r="43" spans="1:2" x14ac:dyDescent="0.25">
      <c r="A43" s="26" t="s">
        <v>291</v>
      </c>
      <c r="B43" s="22">
        <f>'Entry Form'!D94</f>
        <v>0</v>
      </c>
    </row>
    <row r="44" spans="1:2" x14ac:dyDescent="0.25">
      <c r="A44" s="26" t="s">
        <v>292</v>
      </c>
      <c r="B44" s="22">
        <f>'Entry Form'!D97</f>
        <v>0</v>
      </c>
    </row>
    <row r="45" spans="1:2" x14ac:dyDescent="0.25">
      <c r="A45" s="26" t="s">
        <v>293</v>
      </c>
      <c r="B45" s="22">
        <f>'Entry Form'!D103</f>
        <v>0</v>
      </c>
    </row>
    <row r="46" spans="1:2" x14ac:dyDescent="0.25">
      <c r="A46" s="26" t="s">
        <v>294</v>
      </c>
      <c r="B46" s="22">
        <f>'Entry Form'!D106</f>
        <v>0</v>
      </c>
    </row>
    <row r="47" spans="1:2" x14ac:dyDescent="0.25">
      <c r="A47" s="26" t="s">
        <v>295</v>
      </c>
      <c r="B47" s="22">
        <f>'Entry Form'!D109</f>
        <v>0</v>
      </c>
    </row>
    <row r="48" spans="1:2" x14ac:dyDescent="0.25">
      <c r="A48" s="23" t="s">
        <v>296</v>
      </c>
      <c r="B48" s="22">
        <f>'Entry Form'!D113</f>
        <v>3</v>
      </c>
    </row>
    <row r="49" spans="1:2" x14ac:dyDescent="0.25">
      <c r="A49" s="23" t="s">
        <v>297</v>
      </c>
      <c r="B49" s="22">
        <f>'Entry Form'!D116</f>
        <v>2</v>
      </c>
    </row>
    <row r="50" spans="1:2" x14ac:dyDescent="0.25">
      <c r="A50" s="23" t="s">
        <v>298</v>
      </c>
      <c r="B50" s="22">
        <f>'Entry Form'!D119</f>
        <v>0</v>
      </c>
    </row>
    <row r="51" spans="1:2" x14ac:dyDescent="0.25">
      <c r="A51" s="26" t="str">
        <f>'Entry Form'!C130</f>
        <v>Total value of disbursements</v>
      </c>
      <c r="B51" s="22">
        <f>'Entry Form'!D130</f>
        <v>15700</v>
      </c>
    </row>
    <row r="52" spans="1:2" x14ac:dyDescent="0.25">
      <c r="A52" s="26" t="str">
        <f>'Entry Form'!C140</f>
        <v>Entity participation in the Whole of Australian Government Legal Services Panel during 2024-25 (Auto-filled)</v>
      </c>
      <c r="B52" s="22" t="str">
        <f>'Entry Form'!D140</f>
        <v>Yes</v>
      </c>
    </row>
    <row r="53" spans="1:2" x14ac:dyDescent="0.25">
      <c r="A53" s="23" t="str">
        <f>'Entry Form'!C143</f>
        <v>Invoiced Panel Fee for 2024-25 (GST exclusive) (Auto-filled)</v>
      </c>
      <c r="B53" s="22">
        <f>'Entry Form'!D143</f>
        <v>6397.182344154</v>
      </c>
    </row>
    <row r="54" spans="1:2" ht="30" x14ac:dyDescent="0.25">
      <c r="A54" s="23" t="str">
        <f>'Entry Form'!C144</f>
        <v>Total value of professional fees expenditure under the Whole of Australian Government Legal Services Panel (SON3622041) – Old Panel expired 30 June 2024</v>
      </c>
      <c r="B54" s="22">
        <f>'Entry Form'!D144</f>
        <v>0</v>
      </c>
    </row>
    <row r="55" spans="1:2" ht="30" x14ac:dyDescent="0.25">
      <c r="A55" s="23" t="str">
        <f>'Entry Form'!C145</f>
        <v>Total value of professional fees expenditure under the Whole of Australian Government Legal Services Panel (SON4072331) – New Panel commenced 1 July 2024</v>
      </c>
      <c r="B55" s="22">
        <f>'Entry Form'!D145</f>
        <v>0</v>
      </c>
    </row>
    <row r="56" spans="1:2" x14ac:dyDescent="0.25">
      <c r="A56" s="23" t="str">
        <f>'Entry Form'!C147</f>
        <v>Total value of professional fees expenditure – 10% off-Panel allowance (Auto-filled)</v>
      </c>
      <c r="B56" s="22">
        <f>'Entry Form'!D147</f>
        <v>0</v>
      </c>
    </row>
    <row r="57" spans="1:2" x14ac:dyDescent="0.25">
      <c r="A57" s="23" t="str">
        <f>'Entry Form'!C148</f>
        <v>Total value of professional fees expenditure – Exemption from using the Panel granted by AGD (Auto-filled)</v>
      </c>
      <c r="B57" s="22">
        <f>'Entry Form'!D148</f>
        <v>0</v>
      </c>
    </row>
    <row r="58" spans="1:2" ht="15.75" x14ac:dyDescent="0.25">
      <c r="A58" s="28" t="s">
        <v>143</v>
      </c>
      <c r="B58" s="22">
        <f>'Entry Form'!D160</f>
        <v>0</v>
      </c>
    </row>
    <row r="59" spans="1:2" ht="15.75" x14ac:dyDescent="0.25">
      <c r="A59" s="28" t="s">
        <v>145</v>
      </c>
      <c r="B59" s="22">
        <f>'Entry Form'!D162</f>
        <v>0</v>
      </c>
    </row>
    <row r="60" spans="1:2" ht="15.75" x14ac:dyDescent="0.25">
      <c r="A60" s="28" t="s">
        <v>146</v>
      </c>
      <c r="B60" s="22">
        <f>'Entry Form'!D164</f>
        <v>0</v>
      </c>
    </row>
    <row r="61" spans="1:2" ht="15.75" x14ac:dyDescent="0.25">
      <c r="A61" s="28" t="s">
        <v>149</v>
      </c>
      <c r="B61" s="22">
        <f>'Entry Form'!D168</f>
        <v>0</v>
      </c>
    </row>
    <row r="62" spans="1:2" ht="15.75" x14ac:dyDescent="0.25">
      <c r="A62" s="28" t="s">
        <v>152</v>
      </c>
      <c r="B62" s="22">
        <f>'Entry Form'!D172</f>
        <v>49075</v>
      </c>
    </row>
    <row r="63" spans="1:2" ht="15.75" x14ac:dyDescent="0.25">
      <c r="A63" s="72" t="s">
        <v>299</v>
      </c>
      <c r="B63" s="73">
        <f>SUM(B66, B70, B74, B78, B82, B86, B90, B94, B98, B102, B106, B110, B114, B118, B122, B126, B130, B134, B138, B142, B146, B150, B154, B158, B162, B166, B170, B174, B178, B182, B186, B190, B194, B198, B202, B206, B210, B214, B218, B222)</f>
        <v>738732</v>
      </c>
    </row>
    <row r="64" spans="1:2" ht="15.75" x14ac:dyDescent="0.25">
      <c r="A64" s="72" t="s">
        <v>265</v>
      </c>
      <c r="B64" s="73">
        <f>IF(AND(B65&lt;&gt;"",B65&lt;&gt;0),1,0) + IF(AND(B69&lt;&gt;"",B69&lt;&gt;0),1,0) + IF(AND(B73&lt;&gt;"",B73&lt;&gt;0),1,0) + IF(AND(B77&lt;&gt;"",B77&lt;&gt;0),1,0) + IF(AND(B81&lt;&gt;"",B81&lt;&gt;0),1,0) + IF(AND(B85&lt;&gt;"",B85&lt;&gt;0),1,0) + IF(AND(B89&lt;&gt;"",B89&lt;&gt;0),1,0) + IF(AND(B93&lt;&gt;"",B93&lt;&gt;0),1,0) + IF(AND(B97&lt;&gt;"",B97&lt;&gt;0),1,0) + IF(AND(B101&lt;&gt;"",B101&lt;&gt;0),1,0) + IF(AND(B105&lt;&gt;"",B105&lt;&gt;0),1,0) + IF(AND(B109&lt;&gt;"",B109&lt;&gt;0),1,0) + IF(AND(B113&lt;&gt;"",B113&lt;&gt;0),1,0) + IF(AND(B117&lt;&gt;"",B117&lt;&gt;0),1,0) + IF(AND(B121&lt;&gt;"",B121&lt;&gt;0),1,0) + IF(AND(B125&lt;&gt;"",B125&lt;&gt;0),1,0) + IF(AND(B129&lt;&gt;"",B129&lt;&gt;0),1,0) + IF(AND(B133&lt;&gt;"",B133&lt;&gt;0),1,0) + IF(AND(B137&lt;&gt;"",B137&lt;&gt;0),1,0) + IF(AND(B141&lt;&gt;"",B141&lt;&gt;0),1,0) + IF(AND(B145&lt;&gt;"",B145&lt;&gt;0),1,0) + IF(AND(B149&lt;&gt;"",B149&lt;&gt;0),1,0) + IF(AND(B153&lt;&gt;"",B153&lt;&gt;0),1,0) + IF(AND(B157&lt;&gt;"",B157&lt;&gt;0),1,0) + IF(AND(B161&lt;&gt;"",B161&lt;&gt;0),1,0) + IF(AND(B165&lt;&gt;"",B165&lt;&gt;0),1,0) + IF(AND(B169&lt;&gt;"",B169&lt;&gt;0),1,0) + IF(AND(B173&lt;&gt;"",B173&lt;&gt;0),1,0) + IF(AND(B177&lt;&gt;"",B177&lt;&gt;0),1,0) + IF(AND(B181&lt;&gt;"",B181&lt;&gt;0),1,0) + IF(AND(B185&lt;&gt;"",B185&lt;&gt;0),1,0) + IF(AND(B189&lt;&gt;"",B189&lt;&gt;0),1,0) + IF(AND(B193&lt;&gt;"",B193&lt;&gt;0),1,0) + IF(AND(B197&lt;&gt;"",B197&lt;&gt;0),1,0) + IF(AND(B201&lt;&gt;"",B201&lt;&gt;0),1,0) + IF(AND(B205&lt;&gt;"",B205&lt;&gt;0),1,0) + IF(AND(B209&lt;&gt;"",B209&lt;&gt;0),1,0) + IF(AND(B213&lt;&gt;"",B213&lt;&gt;0),1,0) + IF(AND(B217&lt;&gt;"",B217&lt;&gt;0),1,0) + IF(AND(B221&lt;&gt;"",B221&lt;&gt;0),1,0)</f>
        <v>3</v>
      </c>
    </row>
    <row r="65" spans="1:2" x14ac:dyDescent="0.25">
      <c r="A65" s="24" t="s">
        <v>300</v>
      </c>
      <c r="B65" s="74" t="str">
        <f>IF(AND('Entry Form'!D175="", 'Entry Form'!D176=""), "", IF('Entry Form'!D175="PROVIDER NOT LISTED",'Entry Form'!D176, 'Entry Form'!D175))</f>
        <v>Clayton Utz</v>
      </c>
    </row>
    <row r="66" spans="1:2" x14ac:dyDescent="0.25">
      <c r="A66" s="24" t="s">
        <v>301</v>
      </c>
      <c r="B66" s="75">
        <f>'Entry Form'!D177</f>
        <v>36975</v>
      </c>
    </row>
    <row r="67" spans="1:2" x14ac:dyDescent="0.25">
      <c r="A67" s="24" t="s">
        <v>302</v>
      </c>
      <c r="B67" s="75">
        <f>'Entry Form'!D179</f>
        <v>0</v>
      </c>
    </row>
    <row r="68" spans="1:2" x14ac:dyDescent="0.25">
      <c r="A68" s="24" t="s">
        <v>303</v>
      </c>
      <c r="B68" s="174">
        <f>'Entry Form'!D180</f>
        <v>0</v>
      </c>
    </row>
    <row r="69" spans="1:2" x14ac:dyDescent="0.25">
      <c r="A69" s="24" t="s">
        <v>304</v>
      </c>
      <c r="B69" s="75" t="str">
        <f>IF(AND('Entry Form'!D185="", 'Entry Form'!D186=""), "", IF('Entry Form'!D185="PROVIDER NOT LISTED", 'Entry Form'!D186, 'Entry Form'!D185))</f>
        <v>Maddocks</v>
      </c>
    </row>
    <row r="70" spans="1:2" x14ac:dyDescent="0.25">
      <c r="A70" s="24" t="s">
        <v>305</v>
      </c>
      <c r="B70" s="75">
        <f>'Entry Form'!D187</f>
        <v>69283</v>
      </c>
    </row>
    <row r="71" spans="1:2" x14ac:dyDescent="0.25">
      <c r="A71" s="24" t="s">
        <v>306</v>
      </c>
      <c r="B71" s="75">
        <f>'Entry Form'!D189</f>
        <v>0</v>
      </c>
    </row>
    <row r="72" spans="1:2" x14ac:dyDescent="0.25">
      <c r="A72" s="24" t="s">
        <v>307</v>
      </c>
      <c r="B72" s="174">
        <f>'Entry Form'!D190</f>
        <v>0</v>
      </c>
    </row>
    <row r="73" spans="1:2" x14ac:dyDescent="0.25">
      <c r="A73" s="24" t="s">
        <v>308</v>
      </c>
      <c r="B73" s="75" t="str">
        <f>IF(AND('Entry Form'!D195="", 'Entry Form'!D196=""), "", IF('Entry Form'!D195="PROVIDER NOT LISTED", 'Entry Form'!D196, 'Entry Form'!D195))</f>
        <v>Sparke Helmore Lawyers</v>
      </c>
    </row>
    <row r="74" spans="1:2" x14ac:dyDescent="0.25">
      <c r="A74" s="24" t="s">
        <v>309</v>
      </c>
      <c r="B74" s="75">
        <f>'Entry Form'!D197</f>
        <v>632474</v>
      </c>
    </row>
    <row r="75" spans="1:2" x14ac:dyDescent="0.25">
      <c r="A75" s="24" t="s">
        <v>310</v>
      </c>
      <c r="B75" s="75">
        <f>'Entry Form'!D199</f>
        <v>0</v>
      </c>
    </row>
    <row r="76" spans="1:2" x14ac:dyDescent="0.25">
      <c r="A76" s="24" t="s">
        <v>311</v>
      </c>
      <c r="B76" s="75">
        <f>'Entry Form'!D200</f>
        <v>0</v>
      </c>
    </row>
    <row r="77" spans="1:2" x14ac:dyDescent="0.25">
      <c r="A77" s="24" t="s">
        <v>312</v>
      </c>
      <c r="B77" s="174" t="str">
        <f>IF(AND('Entry Form'!D205="", 'Entry Form'!D206=""), "", IF('Entry Form'!D205="PROVIDER NOT LISTED", 'Entry Form'!D206, 'Entry Form'!D205))</f>
        <v/>
      </c>
    </row>
    <row r="78" spans="1:2" x14ac:dyDescent="0.25">
      <c r="A78" s="24" t="s">
        <v>313</v>
      </c>
      <c r="B78" s="75">
        <f>'Entry Form'!D207</f>
        <v>0</v>
      </c>
    </row>
    <row r="79" spans="1:2" x14ac:dyDescent="0.25">
      <c r="A79" s="24" t="s">
        <v>314</v>
      </c>
      <c r="B79" s="75">
        <f>'Entry Form'!D209</f>
        <v>0</v>
      </c>
    </row>
    <row r="80" spans="1:2" x14ac:dyDescent="0.25">
      <c r="A80" s="24" t="s">
        <v>315</v>
      </c>
      <c r="B80" s="75">
        <f>'Entry Form'!D210</f>
        <v>0</v>
      </c>
    </row>
    <row r="81" spans="1:2" x14ac:dyDescent="0.25">
      <c r="A81" s="24" t="s">
        <v>316</v>
      </c>
      <c r="B81" s="174" t="str">
        <f>IF(AND('Entry Form'!D215="", 'Entry Form'!D216=""), "", IF('Entry Form'!D215="PROVIDER NOT LISTED", 'Entry Form'!D216, 'Entry Form'!D215))</f>
        <v/>
      </c>
    </row>
    <row r="82" spans="1:2" x14ac:dyDescent="0.25">
      <c r="A82" s="24" t="s">
        <v>317</v>
      </c>
      <c r="B82" s="75">
        <f>'Entry Form'!D217</f>
        <v>0</v>
      </c>
    </row>
    <row r="83" spans="1:2" x14ac:dyDescent="0.25">
      <c r="A83" s="24" t="s">
        <v>318</v>
      </c>
      <c r="B83" s="75">
        <f>'Entry Form'!D219</f>
        <v>0</v>
      </c>
    </row>
    <row r="84" spans="1:2" x14ac:dyDescent="0.25">
      <c r="A84" s="24" t="s">
        <v>319</v>
      </c>
      <c r="B84" s="75">
        <f>'Entry Form'!D220</f>
        <v>0</v>
      </c>
    </row>
    <row r="85" spans="1:2" x14ac:dyDescent="0.25">
      <c r="A85" s="24" t="s">
        <v>320</v>
      </c>
      <c r="B85" s="174" t="str">
        <f>IF(AND('Entry Form'!D225="", 'Entry Form'!D226=""), "", IF('Entry Form'!D225="PROVIDER NOT LISTED", 'Entry Form'!D226, 'Entry Form'!D225))</f>
        <v/>
      </c>
    </row>
    <row r="86" spans="1:2" x14ac:dyDescent="0.25">
      <c r="A86" s="24" t="s">
        <v>321</v>
      </c>
      <c r="B86" s="75">
        <f>'Entry Form'!D227</f>
        <v>0</v>
      </c>
    </row>
    <row r="87" spans="1:2" x14ac:dyDescent="0.25">
      <c r="A87" s="24" t="s">
        <v>322</v>
      </c>
      <c r="B87" s="75">
        <f>'Entry Form'!D229</f>
        <v>0</v>
      </c>
    </row>
    <row r="88" spans="1:2" x14ac:dyDescent="0.25">
      <c r="A88" s="24" t="s">
        <v>323</v>
      </c>
      <c r="B88" s="75">
        <f>'Entry Form'!D230</f>
        <v>0</v>
      </c>
    </row>
    <row r="89" spans="1:2" x14ac:dyDescent="0.25">
      <c r="A89" s="24" t="s">
        <v>324</v>
      </c>
      <c r="B89" s="174" t="str">
        <f>IF(AND('Entry Form'!D235="", 'Entry Form'!D236=""), "", IF('Entry Form'!D235="PROVIDER NOT LISTED", 'Entry Form'!D236, 'Entry Form'!D235))</f>
        <v/>
      </c>
    </row>
    <row r="90" spans="1:2" x14ac:dyDescent="0.25">
      <c r="A90" s="24" t="s">
        <v>325</v>
      </c>
      <c r="B90" s="75">
        <f>'Entry Form'!D237</f>
        <v>0</v>
      </c>
    </row>
    <row r="91" spans="1:2" x14ac:dyDescent="0.25">
      <c r="A91" s="24" t="s">
        <v>326</v>
      </c>
      <c r="B91" s="75">
        <f>'Entry Form'!D239</f>
        <v>0</v>
      </c>
    </row>
    <row r="92" spans="1:2" x14ac:dyDescent="0.25">
      <c r="A92" s="24" t="s">
        <v>327</v>
      </c>
      <c r="B92" s="75">
        <f>'Entry Form'!D240</f>
        <v>0</v>
      </c>
    </row>
    <row r="93" spans="1:2" x14ac:dyDescent="0.25">
      <c r="A93" s="24" t="s">
        <v>328</v>
      </c>
      <c r="B93" s="174" t="str">
        <f>IF(AND('Entry Form'!D245="", 'Entry Form'!D246=""), "", IF('Entry Form'!D245="PROVIDER NOT LISTED", 'Entry Form'!D246, 'Entry Form'!D245))</f>
        <v/>
      </c>
    </row>
    <row r="94" spans="1:2" x14ac:dyDescent="0.25">
      <c r="A94" s="24" t="s">
        <v>329</v>
      </c>
      <c r="B94" s="75">
        <f>'Entry Form'!D247</f>
        <v>0</v>
      </c>
    </row>
    <row r="95" spans="1:2" x14ac:dyDescent="0.25">
      <c r="A95" s="24" t="s">
        <v>330</v>
      </c>
      <c r="B95" s="75">
        <f>'Entry Form'!D249</f>
        <v>0</v>
      </c>
    </row>
    <row r="96" spans="1:2" x14ac:dyDescent="0.25">
      <c r="A96" s="24" t="s">
        <v>331</v>
      </c>
      <c r="B96" s="75">
        <f>'Entry Form'!D250</f>
        <v>0</v>
      </c>
    </row>
    <row r="97" spans="1:2" x14ac:dyDescent="0.25">
      <c r="A97" s="24" t="s">
        <v>332</v>
      </c>
      <c r="B97" s="174" t="str">
        <f>IF(AND('Entry Form'!D255="", 'Entry Form'!D256=""), "", IF('Entry Form'!D255="PROVIDER NOT LISTED", 'Entry Form'!D256, 'Entry Form'!D255))</f>
        <v/>
      </c>
    </row>
    <row r="98" spans="1:2" x14ac:dyDescent="0.25">
      <c r="A98" s="24" t="s">
        <v>333</v>
      </c>
      <c r="B98" s="75">
        <f>'Entry Form'!D257</f>
        <v>0</v>
      </c>
    </row>
    <row r="99" spans="1:2" x14ac:dyDescent="0.25">
      <c r="A99" s="24" t="s">
        <v>334</v>
      </c>
      <c r="B99" s="75">
        <f>'Entry Form'!D259</f>
        <v>0</v>
      </c>
    </row>
    <row r="100" spans="1:2" x14ac:dyDescent="0.25">
      <c r="A100" s="24" t="s">
        <v>335</v>
      </c>
      <c r="B100" s="75">
        <f>'Entry Form'!D260</f>
        <v>0</v>
      </c>
    </row>
    <row r="101" spans="1:2" x14ac:dyDescent="0.25">
      <c r="A101" s="24" t="s">
        <v>336</v>
      </c>
      <c r="B101" s="174" t="str">
        <f>IF(AND('Entry Form'!D265="", 'Entry Form'!D266=""), "", IF('Entry Form'!D265="PROVIDER NOT LISTED", 'Entry Form'!D266, 'Entry Form'!D265))</f>
        <v/>
      </c>
    </row>
    <row r="102" spans="1:2" x14ac:dyDescent="0.25">
      <c r="A102" s="24" t="s">
        <v>337</v>
      </c>
      <c r="B102" s="75">
        <f>'Entry Form'!D267</f>
        <v>0</v>
      </c>
    </row>
    <row r="103" spans="1:2" x14ac:dyDescent="0.25">
      <c r="A103" s="24" t="s">
        <v>338</v>
      </c>
      <c r="B103" s="75">
        <f>'Entry Form'!D269</f>
        <v>0</v>
      </c>
    </row>
    <row r="104" spans="1:2" x14ac:dyDescent="0.25">
      <c r="A104" s="24" t="s">
        <v>339</v>
      </c>
      <c r="B104" s="75">
        <f>'Entry Form'!D270</f>
        <v>0</v>
      </c>
    </row>
    <row r="105" spans="1:2" x14ac:dyDescent="0.25">
      <c r="A105" s="24" t="s">
        <v>340</v>
      </c>
      <c r="B105" s="174" t="str">
        <f>IF(AND('Entry Form'!D275="", 'Entry Form'!D276=""), "", IF('Entry Form'!D275="PROVIDER NOT LISTED", 'Entry Form'!D276, 'Entry Form'!D275))</f>
        <v/>
      </c>
    </row>
    <row r="106" spans="1:2" x14ac:dyDescent="0.25">
      <c r="A106" s="24" t="s">
        <v>341</v>
      </c>
      <c r="B106" s="75">
        <f>'Entry Form'!D277</f>
        <v>0</v>
      </c>
    </row>
    <row r="107" spans="1:2" x14ac:dyDescent="0.25">
      <c r="A107" s="24" t="s">
        <v>342</v>
      </c>
      <c r="B107" s="75">
        <f>'Entry Form'!D279</f>
        <v>0</v>
      </c>
    </row>
    <row r="108" spans="1:2" x14ac:dyDescent="0.25">
      <c r="A108" s="24" t="s">
        <v>343</v>
      </c>
      <c r="B108" s="75">
        <f>'Entry Form'!D280</f>
        <v>0</v>
      </c>
    </row>
    <row r="109" spans="1:2" x14ac:dyDescent="0.25">
      <c r="A109" s="24" t="s">
        <v>344</v>
      </c>
      <c r="B109" s="174" t="str">
        <f>IF(AND('Entry Form'!D285="", 'Entry Form'!D286=""), "", IF('Entry Form'!D285="PROVIDER NOT LISTED", 'Entry Form'!D286, 'Entry Form'!D285))</f>
        <v/>
      </c>
    </row>
    <row r="110" spans="1:2" x14ac:dyDescent="0.25">
      <c r="A110" s="24" t="s">
        <v>345</v>
      </c>
      <c r="B110" s="75">
        <f>'Entry Form'!D287</f>
        <v>0</v>
      </c>
    </row>
    <row r="111" spans="1:2" x14ac:dyDescent="0.25">
      <c r="A111" s="24" t="s">
        <v>346</v>
      </c>
      <c r="B111" s="75">
        <f>'Entry Form'!D289</f>
        <v>0</v>
      </c>
    </row>
    <row r="112" spans="1:2" x14ac:dyDescent="0.25">
      <c r="A112" s="24" t="s">
        <v>347</v>
      </c>
      <c r="B112" s="75">
        <f>'Entry Form'!D290</f>
        <v>0</v>
      </c>
    </row>
    <row r="113" spans="1:2" x14ac:dyDescent="0.25">
      <c r="A113" s="24" t="s">
        <v>348</v>
      </c>
      <c r="B113" s="174" t="str">
        <f>IF(AND('Entry Form'!D295="", 'Entry Form'!D296=""), "", IF('Entry Form'!D295="PROVIDER NOT LISTED", 'Entry Form'!D296, 'Entry Form'!D295))</f>
        <v/>
      </c>
    </row>
    <row r="114" spans="1:2" x14ac:dyDescent="0.25">
      <c r="A114" s="24" t="s">
        <v>349</v>
      </c>
      <c r="B114" s="75">
        <f>'Entry Form'!D297</f>
        <v>0</v>
      </c>
    </row>
    <row r="115" spans="1:2" x14ac:dyDescent="0.25">
      <c r="A115" s="24" t="s">
        <v>350</v>
      </c>
      <c r="B115" s="75">
        <f>'Entry Form'!D299</f>
        <v>0</v>
      </c>
    </row>
    <row r="116" spans="1:2" x14ac:dyDescent="0.25">
      <c r="A116" s="24" t="s">
        <v>351</v>
      </c>
      <c r="B116" s="75">
        <f>'Entry Form'!D300</f>
        <v>0</v>
      </c>
    </row>
    <row r="117" spans="1:2" x14ac:dyDescent="0.25">
      <c r="A117" s="24" t="s">
        <v>352</v>
      </c>
      <c r="B117" s="174" t="str">
        <f>IF(AND('Entry Form'!D305="", 'Entry Form'!D306=""), "", IF('Entry Form'!D305="PROVIDER NOT LISTED", 'Entry Form'!D306, 'Entry Form'!D305))</f>
        <v/>
      </c>
    </row>
    <row r="118" spans="1:2" x14ac:dyDescent="0.25">
      <c r="A118" s="24" t="s">
        <v>353</v>
      </c>
      <c r="B118" s="75">
        <f>'Entry Form'!D307</f>
        <v>0</v>
      </c>
    </row>
    <row r="119" spans="1:2" x14ac:dyDescent="0.25">
      <c r="A119" s="24" t="s">
        <v>354</v>
      </c>
      <c r="B119" s="75">
        <f>'Entry Form'!D309</f>
        <v>0</v>
      </c>
    </row>
    <row r="120" spans="1:2" x14ac:dyDescent="0.25">
      <c r="A120" s="24" t="s">
        <v>355</v>
      </c>
      <c r="B120" s="75">
        <f>'Entry Form'!D310</f>
        <v>0</v>
      </c>
    </row>
    <row r="121" spans="1:2" x14ac:dyDescent="0.25">
      <c r="A121" s="24" t="s">
        <v>356</v>
      </c>
      <c r="B121" s="174" t="str">
        <f>IF(AND('Entry Form'!D315="", 'Entry Form'!D316=""), "", IF('Entry Form'!D315="PROVIDER NOT LISTED", 'Entry Form'!D316, 'Entry Form'!D315))</f>
        <v/>
      </c>
    </row>
    <row r="122" spans="1:2" x14ac:dyDescent="0.25">
      <c r="A122" s="24" t="s">
        <v>357</v>
      </c>
      <c r="B122" s="75">
        <f>'Entry Form'!D317</f>
        <v>0</v>
      </c>
    </row>
    <row r="123" spans="1:2" x14ac:dyDescent="0.25">
      <c r="A123" s="24" t="s">
        <v>358</v>
      </c>
      <c r="B123" s="75">
        <f>'Entry Form'!D319</f>
        <v>0</v>
      </c>
    </row>
    <row r="124" spans="1:2" x14ac:dyDescent="0.25">
      <c r="A124" s="24" t="s">
        <v>359</v>
      </c>
      <c r="B124" s="75">
        <f>'Entry Form'!D320</f>
        <v>0</v>
      </c>
    </row>
    <row r="125" spans="1:2" x14ac:dyDescent="0.25">
      <c r="A125" s="24" t="s">
        <v>360</v>
      </c>
      <c r="B125" s="174" t="str">
        <f>IF(AND('Entry Form'!D325="", 'Entry Form'!D326=""), "", IF('Entry Form'!D325="PROVIDER NOT LISTED", 'Entry Form'!D326, 'Entry Form'!D325))</f>
        <v/>
      </c>
    </row>
    <row r="126" spans="1:2" x14ac:dyDescent="0.25">
      <c r="A126" s="24" t="s">
        <v>361</v>
      </c>
      <c r="B126" s="75">
        <f>'Entry Form'!D327</f>
        <v>0</v>
      </c>
    </row>
    <row r="127" spans="1:2" x14ac:dyDescent="0.25">
      <c r="A127" s="24" t="s">
        <v>362</v>
      </c>
      <c r="B127" s="75">
        <f>'Entry Form'!D329</f>
        <v>0</v>
      </c>
    </row>
    <row r="128" spans="1:2" x14ac:dyDescent="0.25">
      <c r="A128" s="24" t="s">
        <v>363</v>
      </c>
      <c r="B128" s="75">
        <f>'Entry Form'!D330</f>
        <v>0</v>
      </c>
    </row>
    <row r="129" spans="1:2" x14ac:dyDescent="0.25">
      <c r="A129" s="24" t="s">
        <v>364</v>
      </c>
      <c r="B129" s="174" t="str">
        <f>IF(AND('Entry Form'!D335="", 'Entry Form'!D336=""), "", IF('Entry Form'!D335="PROVIDER NOT LISTED", 'Entry Form'!D336, 'Entry Form'!D335))</f>
        <v/>
      </c>
    </row>
    <row r="130" spans="1:2" x14ac:dyDescent="0.25">
      <c r="A130" s="24" t="s">
        <v>365</v>
      </c>
      <c r="B130" s="75">
        <f>'Entry Form'!D337</f>
        <v>0</v>
      </c>
    </row>
    <row r="131" spans="1:2" x14ac:dyDescent="0.25">
      <c r="A131" s="24" t="s">
        <v>366</v>
      </c>
      <c r="B131" s="75">
        <f>'Entry Form'!D339</f>
        <v>0</v>
      </c>
    </row>
    <row r="132" spans="1:2" x14ac:dyDescent="0.25">
      <c r="A132" s="24" t="s">
        <v>367</v>
      </c>
      <c r="B132" s="75">
        <f>'Entry Form'!D340</f>
        <v>0</v>
      </c>
    </row>
    <row r="133" spans="1:2" x14ac:dyDescent="0.25">
      <c r="A133" s="24" t="s">
        <v>368</v>
      </c>
      <c r="B133" s="174" t="str">
        <f>IF(AND('Entry Form'!D345="", 'Entry Form'!D346=""), "", IF('Entry Form'!D345="PROVIDER NOT LISTED", 'Entry Form'!D346, 'Entry Form'!D345))</f>
        <v/>
      </c>
    </row>
    <row r="134" spans="1:2" x14ac:dyDescent="0.25">
      <c r="A134" s="24" t="s">
        <v>369</v>
      </c>
      <c r="B134" s="75">
        <f>'Entry Form'!D347</f>
        <v>0</v>
      </c>
    </row>
    <row r="135" spans="1:2" x14ac:dyDescent="0.25">
      <c r="A135" s="24" t="s">
        <v>370</v>
      </c>
      <c r="B135" s="75">
        <f>'Entry Form'!D349</f>
        <v>0</v>
      </c>
    </row>
    <row r="136" spans="1:2" x14ac:dyDescent="0.25">
      <c r="A136" s="24" t="s">
        <v>371</v>
      </c>
      <c r="B136" s="75">
        <f>'Entry Form'!D350</f>
        <v>0</v>
      </c>
    </row>
    <row r="137" spans="1:2" x14ac:dyDescent="0.25">
      <c r="A137" s="24" t="s">
        <v>372</v>
      </c>
      <c r="B137" s="174" t="str">
        <f>IF(AND('Entry Form'!D355="", 'Entry Form'!D356=""), "", IF('Entry Form'!D355="PROVIDER NOT LISTED", 'Entry Form'!D356, 'Entry Form'!D355))</f>
        <v/>
      </c>
    </row>
    <row r="138" spans="1:2" x14ac:dyDescent="0.25">
      <c r="A138" s="24" t="s">
        <v>373</v>
      </c>
      <c r="B138" s="75">
        <f>'Entry Form'!D357</f>
        <v>0</v>
      </c>
    </row>
    <row r="139" spans="1:2" x14ac:dyDescent="0.25">
      <c r="A139" s="24" t="s">
        <v>374</v>
      </c>
      <c r="B139" s="75">
        <f>'Entry Form'!D359</f>
        <v>0</v>
      </c>
    </row>
    <row r="140" spans="1:2" x14ac:dyDescent="0.25">
      <c r="A140" s="24" t="s">
        <v>375</v>
      </c>
      <c r="B140" s="75">
        <f>'Entry Form'!D360</f>
        <v>0</v>
      </c>
    </row>
    <row r="141" spans="1:2" x14ac:dyDescent="0.25">
      <c r="A141" s="24" t="s">
        <v>376</v>
      </c>
      <c r="B141" s="174" t="str">
        <f>IF(AND('Entry Form'!D365="", 'Entry Form'!D366=""), "", IF('Entry Form'!D365="PROVIDER NOT LISTED", 'Entry Form'!D366, 'Entry Form'!D365))</f>
        <v/>
      </c>
    </row>
    <row r="142" spans="1:2" x14ac:dyDescent="0.25">
      <c r="A142" s="24" t="s">
        <v>377</v>
      </c>
      <c r="B142" s="75">
        <f>'Entry Form'!D367</f>
        <v>0</v>
      </c>
    </row>
    <row r="143" spans="1:2" x14ac:dyDescent="0.25">
      <c r="A143" s="24" t="s">
        <v>378</v>
      </c>
      <c r="B143" s="75">
        <f>'Entry Form'!D369</f>
        <v>0</v>
      </c>
    </row>
    <row r="144" spans="1:2" x14ac:dyDescent="0.25">
      <c r="A144" s="24" t="s">
        <v>379</v>
      </c>
      <c r="B144" s="75">
        <f>'Entry Form'!D370</f>
        <v>0</v>
      </c>
    </row>
    <row r="145" spans="1:2" x14ac:dyDescent="0.25">
      <c r="A145" s="24" t="s">
        <v>380</v>
      </c>
      <c r="B145" s="174" t="str">
        <f>IF(AND('Entry Form'!D375="", 'Entry Form'!D376=""), "", IF('Entry Form'!D375="PROVIDER NOT LISTED", 'Entry Form'!D376, 'Entry Form'!D375))</f>
        <v/>
      </c>
    </row>
    <row r="146" spans="1:2" x14ac:dyDescent="0.25">
      <c r="A146" s="24" t="s">
        <v>381</v>
      </c>
      <c r="B146" s="75">
        <f>'Entry Form'!D377</f>
        <v>0</v>
      </c>
    </row>
    <row r="147" spans="1:2" x14ac:dyDescent="0.25">
      <c r="A147" s="24" t="s">
        <v>382</v>
      </c>
      <c r="B147" s="75">
        <f>'Entry Form'!D379</f>
        <v>0</v>
      </c>
    </row>
    <row r="148" spans="1:2" x14ac:dyDescent="0.25">
      <c r="A148" s="24" t="s">
        <v>383</v>
      </c>
      <c r="B148" s="75">
        <f>'Entry Form'!D380</f>
        <v>0</v>
      </c>
    </row>
    <row r="149" spans="1:2" x14ac:dyDescent="0.25">
      <c r="A149" s="24" t="s">
        <v>384</v>
      </c>
      <c r="B149" s="174" t="str">
        <f>IF(AND('Entry Form'!D385="", 'Entry Form'!D386=""), "", IF('Entry Form'!D385="PROVIDER NOT LISTED", 'Entry Form'!D386, 'Entry Form'!D385))</f>
        <v/>
      </c>
    </row>
    <row r="150" spans="1:2" x14ac:dyDescent="0.25">
      <c r="A150" s="24" t="s">
        <v>385</v>
      </c>
      <c r="B150" s="75">
        <f>'Entry Form'!D387</f>
        <v>0</v>
      </c>
    </row>
    <row r="151" spans="1:2" x14ac:dyDescent="0.25">
      <c r="A151" s="24" t="s">
        <v>386</v>
      </c>
      <c r="B151" s="75">
        <f>'Entry Form'!D389</f>
        <v>0</v>
      </c>
    </row>
    <row r="152" spans="1:2" x14ac:dyDescent="0.25">
      <c r="A152" s="24" t="s">
        <v>387</v>
      </c>
      <c r="B152" s="75">
        <f>'Entry Form'!D390</f>
        <v>0</v>
      </c>
    </row>
    <row r="153" spans="1:2" x14ac:dyDescent="0.25">
      <c r="A153" s="24" t="s">
        <v>388</v>
      </c>
      <c r="B153" s="174" t="str">
        <f>IF(AND('Entry Form'!D395="", 'Entry Form'!D396=""), "", IF('Entry Form'!D395="PROVIDER NOT LISTED", 'Entry Form'!D396, 'Entry Form'!D395))</f>
        <v/>
      </c>
    </row>
    <row r="154" spans="1:2" x14ac:dyDescent="0.25">
      <c r="A154" s="24" t="s">
        <v>389</v>
      </c>
      <c r="B154" s="75">
        <f>'Entry Form'!D397</f>
        <v>0</v>
      </c>
    </row>
    <row r="155" spans="1:2" x14ac:dyDescent="0.25">
      <c r="A155" s="24" t="s">
        <v>390</v>
      </c>
      <c r="B155" s="75">
        <f>'Entry Form'!D399</f>
        <v>0</v>
      </c>
    </row>
    <row r="156" spans="1:2" x14ac:dyDescent="0.25">
      <c r="A156" s="24" t="s">
        <v>391</v>
      </c>
      <c r="B156" s="75">
        <f>'Entry Form'!D400</f>
        <v>0</v>
      </c>
    </row>
    <row r="157" spans="1:2" x14ac:dyDescent="0.25">
      <c r="A157" s="24" t="s">
        <v>392</v>
      </c>
      <c r="B157" s="174" t="str">
        <f>IF(AND('Entry Form'!D405="", 'Entry Form'!D406=""), "", IF('Entry Form'!D405="PROVIDER NOT LISTED", 'Entry Form'!D406, 'Entry Form'!D405))</f>
        <v/>
      </c>
    </row>
    <row r="158" spans="1:2" x14ac:dyDescent="0.25">
      <c r="A158" s="24" t="s">
        <v>393</v>
      </c>
      <c r="B158" s="75">
        <f>'Entry Form'!D407</f>
        <v>0</v>
      </c>
    </row>
    <row r="159" spans="1:2" x14ac:dyDescent="0.25">
      <c r="A159" s="24" t="s">
        <v>394</v>
      </c>
      <c r="B159" s="75">
        <f>'Entry Form'!D409</f>
        <v>0</v>
      </c>
    </row>
    <row r="160" spans="1:2" x14ac:dyDescent="0.25">
      <c r="A160" s="24" t="s">
        <v>395</v>
      </c>
      <c r="B160" s="75">
        <f>'Entry Form'!D410</f>
        <v>0</v>
      </c>
    </row>
    <row r="161" spans="1:2" x14ac:dyDescent="0.25">
      <c r="A161" s="24" t="s">
        <v>396</v>
      </c>
      <c r="B161" s="174" t="str">
        <f>IF(AND('Entry Form'!D415="", 'Entry Form'!D416=""), "", IF('Entry Form'!D415="PROVIDER NOT LISTED", 'Entry Form'!D416, 'Entry Form'!D415))</f>
        <v/>
      </c>
    </row>
    <row r="162" spans="1:2" x14ac:dyDescent="0.25">
      <c r="A162" s="24" t="s">
        <v>397</v>
      </c>
      <c r="B162" s="75">
        <f>'Entry Form'!D417</f>
        <v>0</v>
      </c>
    </row>
    <row r="163" spans="1:2" x14ac:dyDescent="0.25">
      <c r="A163" s="24" t="s">
        <v>398</v>
      </c>
      <c r="B163" s="75">
        <f>'Entry Form'!D419</f>
        <v>0</v>
      </c>
    </row>
    <row r="164" spans="1:2" x14ac:dyDescent="0.25">
      <c r="A164" s="24" t="s">
        <v>399</v>
      </c>
      <c r="B164" s="75">
        <f>'Entry Form'!D420</f>
        <v>0</v>
      </c>
    </row>
    <row r="165" spans="1:2" x14ac:dyDescent="0.25">
      <c r="A165" s="24" t="s">
        <v>400</v>
      </c>
      <c r="B165" s="174" t="str">
        <f>IF(AND('Entry Form'!D425="", 'Entry Form'!D426=""), "", IF('Entry Form'!D425="PROVIDER NOT LISTED", 'Entry Form'!D426, 'Entry Form'!D425))</f>
        <v/>
      </c>
    </row>
    <row r="166" spans="1:2" x14ac:dyDescent="0.25">
      <c r="A166" s="24" t="s">
        <v>401</v>
      </c>
      <c r="B166" s="75">
        <f>'Entry Form'!D427</f>
        <v>0</v>
      </c>
    </row>
    <row r="167" spans="1:2" x14ac:dyDescent="0.25">
      <c r="A167" s="24" t="s">
        <v>402</v>
      </c>
      <c r="B167" s="75">
        <f>'Entry Form'!D429</f>
        <v>0</v>
      </c>
    </row>
    <row r="168" spans="1:2" x14ac:dyDescent="0.25">
      <c r="A168" s="24" t="s">
        <v>403</v>
      </c>
      <c r="B168" s="75">
        <f>'Entry Form'!D430</f>
        <v>0</v>
      </c>
    </row>
    <row r="169" spans="1:2" x14ac:dyDescent="0.25">
      <c r="A169" s="24" t="s">
        <v>404</v>
      </c>
      <c r="B169" s="174" t="str">
        <f>IF(AND('Entry Form'!D435="", 'Entry Form'!D436=""), "", IF('Entry Form'!D435="PROVIDER NOT LISTED", 'Entry Form'!D436, 'Entry Form'!D435))</f>
        <v/>
      </c>
    </row>
    <row r="170" spans="1:2" x14ac:dyDescent="0.25">
      <c r="A170" s="24" t="s">
        <v>405</v>
      </c>
      <c r="B170" s="75">
        <f>'Entry Form'!D437</f>
        <v>0</v>
      </c>
    </row>
    <row r="171" spans="1:2" x14ac:dyDescent="0.25">
      <c r="A171" s="24" t="s">
        <v>406</v>
      </c>
      <c r="B171" s="75">
        <f>'Entry Form'!D439</f>
        <v>0</v>
      </c>
    </row>
    <row r="172" spans="1:2" x14ac:dyDescent="0.25">
      <c r="A172" s="24" t="s">
        <v>407</v>
      </c>
      <c r="B172" s="75">
        <f>'Entry Form'!D440</f>
        <v>0</v>
      </c>
    </row>
    <row r="173" spans="1:2" x14ac:dyDescent="0.25">
      <c r="A173" s="24" t="s">
        <v>408</v>
      </c>
      <c r="B173" s="174" t="str">
        <f>IF(AND('Entry Form'!D445="", 'Entry Form'!D446=""), "", IF('Entry Form'!D445="PROVIDER NOT LISTED", 'Entry Form'!D446, 'Entry Form'!D445))</f>
        <v/>
      </c>
    </row>
    <row r="174" spans="1:2" x14ac:dyDescent="0.25">
      <c r="A174" s="24" t="s">
        <v>409</v>
      </c>
      <c r="B174" s="75">
        <f>'Entry Form'!D447</f>
        <v>0</v>
      </c>
    </row>
    <row r="175" spans="1:2" x14ac:dyDescent="0.25">
      <c r="A175" s="24" t="s">
        <v>410</v>
      </c>
      <c r="B175" s="75">
        <f>'Entry Form'!D449</f>
        <v>0</v>
      </c>
    </row>
    <row r="176" spans="1:2" x14ac:dyDescent="0.25">
      <c r="A176" s="24" t="s">
        <v>411</v>
      </c>
      <c r="B176" s="75">
        <f>'Entry Form'!D450</f>
        <v>0</v>
      </c>
    </row>
    <row r="177" spans="1:2" x14ac:dyDescent="0.25">
      <c r="A177" s="24" t="s">
        <v>412</v>
      </c>
      <c r="B177" s="174" t="str">
        <f>IF(AND('Entry Form'!D455="", 'Entry Form'!D456=""), "", IF('Entry Form'!D455="PROVIDER NOT LISTED", 'Entry Form'!D456, 'Entry Form'!D455))</f>
        <v/>
      </c>
    </row>
    <row r="178" spans="1:2" x14ac:dyDescent="0.25">
      <c r="A178" s="24" t="s">
        <v>413</v>
      </c>
      <c r="B178" s="75">
        <f>'Entry Form'!D457</f>
        <v>0</v>
      </c>
    </row>
    <row r="179" spans="1:2" x14ac:dyDescent="0.25">
      <c r="A179" s="24" t="s">
        <v>414</v>
      </c>
      <c r="B179" s="75">
        <f>'Entry Form'!D459</f>
        <v>0</v>
      </c>
    </row>
    <row r="180" spans="1:2" x14ac:dyDescent="0.25">
      <c r="A180" s="24" t="s">
        <v>415</v>
      </c>
      <c r="B180" s="75">
        <f>'Entry Form'!D460</f>
        <v>0</v>
      </c>
    </row>
    <row r="181" spans="1:2" x14ac:dyDescent="0.25">
      <c r="A181" s="24" t="s">
        <v>416</v>
      </c>
      <c r="B181" s="174" t="str">
        <f>IF(AND('Entry Form'!D465="", 'Entry Form'!D466=""), "", IF('Entry Form'!D465="PROVIDER NOT LISTED", 'Entry Form'!D466, 'Entry Form'!D465))</f>
        <v/>
      </c>
    </row>
    <row r="182" spans="1:2" x14ac:dyDescent="0.25">
      <c r="A182" s="24" t="s">
        <v>417</v>
      </c>
      <c r="B182" s="75">
        <f>'Entry Form'!D467</f>
        <v>0</v>
      </c>
    </row>
    <row r="183" spans="1:2" x14ac:dyDescent="0.25">
      <c r="A183" s="24" t="s">
        <v>418</v>
      </c>
      <c r="B183" s="75">
        <f>'Entry Form'!D469</f>
        <v>0</v>
      </c>
    </row>
    <row r="184" spans="1:2" x14ac:dyDescent="0.25">
      <c r="A184" s="24" t="s">
        <v>419</v>
      </c>
      <c r="B184" s="75">
        <f>'Entry Form'!D470</f>
        <v>0</v>
      </c>
    </row>
    <row r="185" spans="1:2" x14ac:dyDescent="0.25">
      <c r="A185" s="24" t="s">
        <v>420</v>
      </c>
      <c r="B185" s="174" t="str">
        <f>IF(AND('Entry Form'!D475="", 'Entry Form'!D476=""), "", IF('Entry Form'!D475="PROVIDER NOT LISTED", 'Entry Form'!D476, 'Entry Form'!D475))</f>
        <v/>
      </c>
    </row>
    <row r="186" spans="1:2" x14ac:dyDescent="0.25">
      <c r="A186" s="24" t="s">
        <v>421</v>
      </c>
      <c r="B186" s="75">
        <f>'Entry Form'!D477</f>
        <v>0</v>
      </c>
    </row>
    <row r="187" spans="1:2" x14ac:dyDescent="0.25">
      <c r="A187" s="24" t="s">
        <v>422</v>
      </c>
      <c r="B187" s="75">
        <f>'Entry Form'!D479</f>
        <v>0</v>
      </c>
    </row>
    <row r="188" spans="1:2" x14ac:dyDescent="0.25">
      <c r="A188" s="24" t="s">
        <v>423</v>
      </c>
      <c r="B188" s="75">
        <f>'Entry Form'!D480</f>
        <v>0</v>
      </c>
    </row>
    <row r="189" spans="1:2" x14ac:dyDescent="0.25">
      <c r="A189" s="24" t="s">
        <v>424</v>
      </c>
      <c r="B189" s="174" t="str">
        <f>IF(AND('Entry Form'!D485="", 'Entry Form'!D486=""), "", IF('Entry Form'!D485="PROVIDER NOT LISTED", 'Entry Form'!D486, 'Entry Form'!D485))</f>
        <v/>
      </c>
    </row>
    <row r="190" spans="1:2" x14ac:dyDescent="0.25">
      <c r="A190" s="24" t="s">
        <v>425</v>
      </c>
      <c r="B190" s="75">
        <f>'Entry Form'!D487</f>
        <v>0</v>
      </c>
    </row>
    <row r="191" spans="1:2" x14ac:dyDescent="0.25">
      <c r="A191" s="24" t="s">
        <v>426</v>
      </c>
      <c r="B191" s="75">
        <f>'Entry Form'!D489</f>
        <v>0</v>
      </c>
    </row>
    <row r="192" spans="1:2" x14ac:dyDescent="0.25">
      <c r="A192" s="24" t="s">
        <v>427</v>
      </c>
      <c r="B192" s="75">
        <f>'Entry Form'!D490</f>
        <v>0</v>
      </c>
    </row>
    <row r="193" spans="1:2" x14ac:dyDescent="0.25">
      <c r="A193" s="24" t="s">
        <v>428</v>
      </c>
      <c r="B193" s="174" t="str">
        <f>IF(AND('Entry Form'!D495="", 'Entry Form'!D496=""), "", IF('Entry Form'!D495="PROVIDER NOT LISTED", 'Entry Form'!D496, 'Entry Form'!D495))</f>
        <v/>
      </c>
    </row>
    <row r="194" spans="1:2" x14ac:dyDescent="0.25">
      <c r="A194" s="24" t="s">
        <v>429</v>
      </c>
      <c r="B194" s="75">
        <f>'Entry Form'!D497</f>
        <v>0</v>
      </c>
    </row>
    <row r="195" spans="1:2" x14ac:dyDescent="0.25">
      <c r="A195" s="24" t="s">
        <v>430</v>
      </c>
      <c r="B195" s="75">
        <f>'Entry Form'!D499</f>
        <v>0</v>
      </c>
    </row>
    <row r="196" spans="1:2" x14ac:dyDescent="0.25">
      <c r="A196" s="24" t="s">
        <v>431</v>
      </c>
      <c r="B196" s="75">
        <f>'Entry Form'!D500</f>
        <v>0</v>
      </c>
    </row>
    <row r="197" spans="1:2" x14ac:dyDescent="0.25">
      <c r="A197" s="24" t="s">
        <v>432</v>
      </c>
      <c r="B197" s="174" t="str">
        <f>IF(AND('Entry Form'!D505="", 'Entry Form'!D506=""), "", IF('Entry Form'!D505="PROVIDER NOT LISTED", 'Entry Form'!D506, 'Entry Form'!D505))</f>
        <v/>
      </c>
    </row>
    <row r="198" spans="1:2" x14ac:dyDescent="0.25">
      <c r="A198" s="24" t="s">
        <v>433</v>
      </c>
      <c r="B198" s="75">
        <f>'Entry Form'!D507</f>
        <v>0</v>
      </c>
    </row>
    <row r="199" spans="1:2" x14ac:dyDescent="0.25">
      <c r="A199" s="24" t="s">
        <v>434</v>
      </c>
      <c r="B199" s="75">
        <f>'Entry Form'!D509</f>
        <v>0</v>
      </c>
    </row>
    <row r="200" spans="1:2" x14ac:dyDescent="0.25">
      <c r="A200" s="24" t="s">
        <v>435</v>
      </c>
      <c r="B200" s="75">
        <f>'Entry Form'!D510</f>
        <v>0</v>
      </c>
    </row>
    <row r="201" spans="1:2" x14ac:dyDescent="0.25">
      <c r="A201" s="24" t="s">
        <v>436</v>
      </c>
      <c r="B201" s="174" t="str">
        <f>IF(AND('Entry Form'!D515="", 'Entry Form'!D516=""), "", IF('Entry Form'!D515="PROVIDER NOT LISTED", 'Entry Form'!D516, 'Entry Form'!D515))</f>
        <v/>
      </c>
    </row>
    <row r="202" spans="1:2" x14ac:dyDescent="0.25">
      <c r="A202" s="24" t="s">
        <v>437</v>
      </c>
      <c r="B202" s="75">
        <f>'Entry Form'!D517</f>
        <v>0</v>
      </c>
    </row>
    <row r="203" spans="1:2" x14ac:dyDescent="0.25">
      <c r="A203" s="24" t="s">
        <v>438</v>
      </c>
      <c r="B203" s="75">
        <f>'Entry Form'!D519</f>
        <v>0</v>
      </c>
    </row>
    <row r="204" spans="1:2" x14ac:dyDescent="0.25">
      <c r="A204" s="24" t="s">
        <v>439</v>
      </c>
      <c r="B204" s="75">
        <f>'Entry Form'!D520</f>
        <v>0</v>
      </c>
    </row>
    <row r="205" spans="1:2" x14ac:dyDescent="0.25">
      <c r="A205" s="24" t="s">
        <v>440</v>
      </c>
      <c r="B205" s="174" t="str">
        <f>IF(AND('Entry Form'!D525="", 'Entry Form'!D526=""), "", IF('Entry Form'!D525="PROVIDER NOT LISTED", 'Entry Form'!D526, 'Entry Form'!D525))</f>
        <v/>
      </c>
    </row>
    <row r="206" spans="1:2" x14ac:dyDescent="0.25">
      <c r="A206" s="24" t="s">
        <v>441</v>
      </c>
      <c r="B206" s="75">
        <f>'Entry Form'!D527</f>
        <v>0</v>
      </c>
    </row>
    <row r="207" spans="1:2" x14ac:dyDescent="0.25">
      <c r="A207" s="24" t="s">
        <v>442</v>
      </c>
      <c r="B207" s="75">
        <f>'Entry Form'!D529</f>
        <v>0</v>
      </c>
    </row>
    <row r="208" spans="1:2" x14ac:dyDescent="0.25">
      <c r="A208" s="24" t="s">
        <v>443</v>
      </c>
      <c r="B208" s="75">
        <f>'Entry Form'!D530</f>
        <v>0</v>
      </c>
    </row>
    <row r="209" spans="1:2" x14ac:dyDescent="0.25">
      <c r="A209" s="24" t="s">
        <v>444</v>
      </c>
      <c r="B209" s="174" t="str">
        <f>IF(AND('Entry Form'!D535="", 'Entry Form'!D536=""), "", IF('Entry Form'!D535="PROVIDER NOT LISTED", 'Entry Form'!D536, 'Entry Form'!D535))</f>
        <v/>
      </c>
    </row>
    <row r="210" spans="1:2" x14ac:dyDescent="0.25">
      <c r="A210" s="24" t="s">
        <v>445</v>
      </c>
      <c r="B210" s="75">
        <f>'Entry Form'!D537</f>
        <v>0</v>
      </c>
    </row>
    <row r="211" spans="1:2" x14ac:dyDescent="0.25">
      <c r="A211" s="24" t="s">
        <v>446</v>
      </c>
      <c r="B211" s="75">
        <f>'Entry Form'!D539</f>
        <v>0</v>
      </c>
    </row>
    <row r="212" spans="1:2" x14ac:dyDescent="0.25">
      <c r="A212" s="24" t="s">
        <v>447</v>
      </c>
      <c r="B212" s="75">
        <f>'Entry Form'!D540</f>
        <v>0</v>
      </c>
    </row>
    <row r="213" spans="1:2" x14ac:dyDescent="0.25">
      <c r="A213" s="24" t="s">
        <v>448</v>
      </c>
      <c r="B213" s="174" t="str">
        <f>IF(AND('Entry Form'!D545="", 'Entry Form'!D546=""), "", IF('Entry Form'!D545="PROVIDER NOT LISTED", 'Entry Form'!D546, 'Entry Form'!D545))</f>
        <v/>
      </c>
    </row>
    <row r="214" spans="1:2" x14ac:dyDescent="0.25">
      <c r="A214" s="24" t="s">
        <v>449</v>
      </c>
      <c r="B214" s="75">
        <f>'Entry Form'!D547</f>
        <v>0</v>
      </c>
    </row>
    <row r="215" spans="1:2" x14ac:dyDescent="0.25">
      <c r="A215" s="24" t="s">
        <v>450</v>
      </c>
      <c r="B215" s="75">
        <f>'Entry Form'!D549</f>
        <v>0</v>
      </c>
    </row>
    <row r="216" spans="1:2" x14ac:dyDescent="0.25">
      <c r="A216" s="24" t="s">
        <v>451</v>
      </c>
      <c r="B216" s="75">
        <f>'Entry Form'!D550</f>
        <v>0</v>
      </c>
    </row>
    <row r="217" spans="1:2" x14ac:dyDescent="0.25">
      <c r="A217" s="24" t="s">
        <v>452</v>
      </c>
      <c r="B217" s="174" t="str">
        <f>IF(AND('Entry Form'!D555="", 'Entry Form'!D556=""), "", IF('Entry Form'!D555="PROVIDER NOT LISTED", 'Entry Form'!D556, 'Entry Form'!D555))</f>
        <v/>
      </c>
    </row>
    <row r="218" spans="1:2" x14ac:dyDescent="0.25">
      <c r="A218" s="24" t="s">
        <v>453</v>
      </c>
      <c r="B218" s="75">
        <f>'Entry Form'!D557</f>
        <v>0</v>
      </c>
    </row>
    <row r="219" spans="1:2" x14ac:dyDescent="0.25">
      <c r="A219" s="24" t="s">
        <v>454</v>
      </c>
      <c r="B219" s="75">
        <f>'Entry Form'!D559</f>
        <v>0</v>
      </c>
    </row>
    <row r="220" spans="1:2" x14ac:dyDescent="0.25">
      <c r="A220" s="24" t="s">
        <v>455</v>
      </c>
      <c r="B220" s="75">
        <f>'Entry Form'!D560</f>
        <v>0</v>
      </c>
    </row>
    <row r="221" spans="1:2" x14ac:dyDescent="0.25">
      <c r="A221" s="24" t="s">
        <v>456</v>
      </c>
      <c r="B221" s="174" t="str">
        <f>IF(AND('Entry Form'!D565="", 'Entry Form'!D566=""), "", IF('Entry Form'!D565="PROVIDER NOT LISTED", 'Entry Form'!D566, 'Entry Form'!D565))</f>
        <v/>
      </c>
    </row>
    <row r="222" spans="1:2" x14ac:dyDescent="0.25">
      <c r="A222" s="24" t="s">
        <v>457</v>
      </c>
      <c r="B222" s="75">
        <f>'Entry Form'!D567</f>
        <v>0</v>
      </c>
    </row>
    <row r="223" spans="1:2" x14ac:dyDescent="0.25">
      <c r="A223" s="24" t="s">
        <v>458</v>
      </c>
      <c r="B223" s="75">
        <f>'Entry Form'!D569</f>
        <v>0</v>
      </c>
    </row>
    <row r="224" spans="1:2" x14ac:dyDescent="0.25">
      <c r="A224" s="24" t="s">
        <v>459</v>
      </c>
      <c r="B224" s="75">
        <f>'Entry Form'!D570</f>
        <v>0</v>
      </c>
    </row>
    <row r="225" spans="1:2" ht="203.25" customHeight="1" x14ac:dyDescent="0.25">
      <c r="A225" s="168" t="s">
        <v>195</v>
      </c>
      <c r="B225" s="167" t="str">
        <f>IF(Summary!C44="", "", Summary!C44)</f>
        <v>The overall legal services expenditure for 2024-25 is consistent with the previous year of 2023-24. Internal legal expenses grew this year mostly offset by a reduction in external costs.</v>
      </c>
    </row>
  </sheetData>
  <sheetProtection algorithmName="SHA-256" hashValue="aLL9p0CdyRGQfP4wdMuYeomn83Py/MRA5HnAkxkQRJ4=" saltValue="R9IRk+TNky0bsOfEOJGNEg==" spinCount="100000" sheet="1" objects="1" scenarios="1"/>
  <conditionalFormatting sqref="A30">
    <cfRule type="expression" dxfId="3" priority="7">
      <formula>#REF!&lt;&gt;"Proceed below"</formula>
    </cfRule>
  </conditionalFormatting>
  <conditionalFormatting sqref="A36">
    <cfRule type="expression" dxfId="2" priority="6">
      <formula>#REF!&lt;&gt;"Proceed below"</formula>
    </cfRule>
  </conditionalFormatting>
  <conditionalFormatting sqref="A42">
    <cfRule type="expression" dxfId="1" priority="2">
      <formula>#REF!&lt;&gt;"Proceed below"</formula>
    </cfRule>
  </conditionalFormatting>
  <conditionalFormatting sqref="A48">
    <cfRule type="expression" dxfId="0" priority="1">
      <formula>#REF!&lt;&gt;"Proceed below"</formula>
    </cfRule>
  </conditionalFormatting>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3A378-0EC2-4392-A787-BD5C603FF09E}">
  <sheetPr codeName="Sheet3"/>
  <dimension ref="A1:J171"/>
  <sheetViews>
    <sheetView workbookViewId="0"/>
  </sheetViews>
  <sheetFormatPr defaultRowHeight="15" x14ac:dyDescent="0.25"/>
  <cols>
    <col min="1" max="1" width="86.42578125" style="42" bestFit="1" customWidth="1"/>
    <col min="2" max="2" width="13.7109375" style="42" bestFit="1" customWidth="1"/>
    <col min="3" max="8" width="10.7109375" style="42" customWidth="1"/>
    <col min="9" max="9" width="24.85546875" customWidth="1"/>
    <col min="10" max="10" width="82" customWidth="1"/>
  </cols>
  <sheetData>
    <row r="1" spans="1:10" x14ac:dyDescent="0.25">
      <c r="A1" s="57" t="s">
        <v>460</v>
      </c>
      <c r="B1" s="57" t="s">
        <v>461</v>
      </c>
      <c r="C1" s="57" t="s">
        <v>462</v>
      </c>
      <c r="D1" s="57" t="s">
        <v>463</v>
      </c>
      <c r="E1" s="57" t="s">
        <v>464</v>
      </c>
      <c r="F1" s="57" t="s">
        <v>465</v>
      </c>
      <c r="G1" s="57" t="s">
        <v>466</v>
      </c>
      <c r="H1" s="57" t="s">
        <v>467</v>
      </c>
    </row>
    <row r="2" spans="1:10" x14ac:dyDescent="0.25">
      <c r="A2" s="42" t="s">
        <v>468</v>
      </c>
      <c r="B2" s="42" t="s">
        <v>469</v>
      </c>
      <c r="C2" s="42" t="s">
        <v>469</v>
      </c>
      <c r="D2" s="42" t="s">
        <v>469</v>
      </c>
      <c r="E2" s="42">
        <v>0</v>
      </c>
      <c r="F2" s="42">
        <v>0</v>
      </c>
      <c r="G2" s="42">
        <v>0</v>
      </c>
      <c r="H2" s="42">
        <v>0</v>
      </c>
    </row>
    <row r="3" spans="1:10" x14ac:dyDescent="0.25">
      <c r="A3" s="42" t="s">
        <v>470</v>
      </c>
      <c r="B3" s="42" t="s">
        <v>471</v>
      </c>
      <c r="C3" s="42" t="s">
        <v>472</v>
      </c>
      <c r="D3" s="42" t="s">
        <v>41</v>
      </c>
      <c r="E3" s="58">
        <v>6529187</v>
      </c>
      <c r="F3" s="58">
        <v>6321760</v>
      </c>
      <c r="G3" s="58">
        <v>207427</v>
      </c>
      <c r="H3" s="58">
        <v>2391.6421370520002</v>
      </c>
      <c r="I3" t="s">
        <v>473</v>
      </c>
    </row>
    <row r="4" spans="1:10" x14ac:dyDescent="0.25">
      <c r="A4" s="42" t="s">
        <v>474</v>
      </c>
      <c r="B4" s="42" t="s">
        <v>475</v>
      </c>
      <c r="C4" s="42" t="s">
        <v>472</v>
      </c>
      <c r="D4" s="42" t="s">
        <v>41</v>
      </c>
      <c r="E4" s="58">
        <v>3445074</v>
      </c>
      <c r="F4" s="58">
        <v>1980763</v>
      </c>
      <c r="G4" s="58">
        <v>1464311</v>
      </c>
      <c r="H4" s="58">
        <v>13496.189099022</v>
      </c>
      <c r="J4" s="183" t="s">
        <v>476</v>
      </c>
    </row>
    <row r="5" spans="1:10" x14ac:dyDescent="0.25">
      <c r="A5" s="42" t="s">
        <v>477</v>
      </c>
      <c r="B5" s="42" t="s">
        <v>478</v>
      </c>
      <c r="C5" s="42" t="s">
        <v>479</v>
      </c>
      <c r="D5" s="42" t="s">
        <v>163</v>
      </c>
      <c r="E5" s="58">
        <v>20996026</v>
      </c>
      <c r="F5" s="58">
        <v>1747780</v>
      </c>
      <c r="G5" s="58">
        <v>19248246</v>
      </c>
      <c r="H5" s="58">
        <v>0</v>
      </c>
      <c r="J5" s="183"/>
    </row>
    <row r="6" spans="1:10" x14ac:dyDescent="0.25">
      <c r="A6" s="42" t="s">
        <v>480</v>
      </c>
      <c r="B6" s="42" t="s">
        <v>481</v>
      </c>
      <c r="C6" s="42" t="s">
        <v>479</v>
      </c>
      <c r="D6" s="42" t="s">
        <v>163</v>
      </c>
      <c r="E6" s="58">
        <v>399147</v>
      </c>
      <c r="F6" s="58">
        <v>157610</v>
      </c>
      <c r="G6" s="58">
        <v>241537</v>
      </c>
      <c r="H6" s="58">
        <v>0</v>
      </c>
      <c r="J6" s="185" t="s">
        <v>482</v>
      </c>
    </row>
    <row r="7" spans="1:10" x14ac:dyDescent="0.25">
      <c r="A7" s="42" t="s">
        <v>483</v>
      </c>
      <c r="B7" s="42" t="s">
        <v>484</v>
      </c>
      <c r="C7" s="42" t="s">
        <v>479</v>
      </c>
      <c r="D7" s="42" t="s">
        <v>163</v>
      </c>
      <c r="E7" s="58">
        <v>4025</v>
      </c>
      <c r="F7" s="58">
        <v>0</v>
      </c>
      <c r="G7" s="58">
        <v>4025</v>
      </c>
      <c r="H7" s="58">
        <v>0</v>
      </c>
      <c r="J7" s="183" t="s">
        <v>485</v>
      </c>
    </row>
    <row r="8" spans="1:10" x14ac:dyDescent="0.25">
      <c r="A8" s="42" t="s">
        <v>486</v>
      </c>
      <c r="B8" s="42" t="s">
        <v>487</v>
      </c>
      <c r="C8" s="42" t="s">
        <v>472</v>
      </c>
      <c r="D8" s="42" t="s">
        <v>41</v>
      </c>
      <c r="E8" s="58">
        <v>1708</v>
      </c>
      <c r="F8" s="58">
        <v>0</v>
      </c>
      <c r="G8" s="58">
        <v>1708</v>
      </c>
      <c r="H8" s="58">
        <v>0</v>
      </c>
      <c r="J8" s="184"/>
    </row>
    <row r="9" spans="1:10" x14ac:dyDescent="0.25">
      <c r="A9" s="42" t="s">
        <v>488</v>
      </c>
      <c r="B9" s="42" t="s">
        <v>489</v>
      </c>
      <c r="C9" s="42" t="s">
        <v>472</v>
      </c>
      <c r="D9" s="42" t="s">
        <v>41</v>
      </c>
      <c r="E9" s="58">
        <v>58946758</v>
      </c>
      <c r="F9" s="58">
        <v>10041683</v>
      </c>
      <c r="G9" s="58">
        <v>48905075</v>
      </c>
      <c r="H9" s="58">
        <v>116582.91720486601</v>
      </c>
      <c r="J9" s="183"/>
    </row>
    <row r="10" spans="1:10" x14ac:dyDescent="0.25">
      <c r="A10" s="42" t="s">
        <v>490</v>
      </c>
      <c r="B10" s="42" t="s">
        <v>491</v>
      </c>
      <c r="C10" s="42" t="s">
        <v>472</v>
      </c>
      <c r="D10" s="42" t="s">
        <v>41</v>
      </c>
      <c r="E10" s="58">
        <v>1257993</v>
      </c>
      <c r="F10" s="58">
        <v>447726</v>
      </c>
      <c r="G10" s="58">
        <v>810267</v>
      </c>
      <c r="H10" s="58">
        <v>0</v>
      </c>
    </row>
    <row r="11" spans="1:10" x14ac:dyDescent="0.25">
      <c r="A11" s="42" t="s">
        <v>492</v>
      </c>
      <c r="B11" s="42" t="s">
        <v>493</v>
      </c>
      <c r="C11" s="42" t="s">
        <v>472</v>
      </c>
      <c r="D11" s="42" t="s">
        <v>41</v>
      </c>
      <c r="E11" s="58">
        <v>502122</v>
      </c>
      <c r="F11" s="58">
        <v>0</v>
      </c>
      <c r="G11" s="58">
        <v>502122</v>
      </c>
      <c r="H11" s="58">
        <v>2528.946709842</v>
      </c>
    </row>
    <row r="12" spans="1:10" x14ac:dyDescent="0.25">
      <c r="A12" s="42" t="s">
        <v>494</v>
      </c>
      <c r="B12" s="42" t="s">
        <v>495</v>
      </c>
      <c r="C12" s="42" t="s">
        <v>479</v>
      </c>
      <c r="D12" s="42" t="s">
        <v>163</v>
      </c>
      <c r="E12" s="58">
        <v>120518</v>
      </c>
      <c r="F12" s="58">
        <v>0</v>
      </c>
      <c r="G12" s="58">
        <v>120518</v>
      </c>
      <c r="H12" s="58">
        <v>0</v>
      </c>
    </row>
    <row r="13" spans="1:10" x14ac:dyDescent="0.25">
      <c r="A13" s="42" t="s">
        <v>496</v>
      </c>
      <c r="B13" s="42" t="s">
        <v>497</v>
      </c>
      <c r="C13" s="42" t="s">
        <v>472</v>
      </c>
      <c r="D13" s="42" t="s">
        <v>41</v>
      </c>
      <c r="E13" s="58">
        <v>5238522</v>
      </c>
      <c r="F13" s="58">
        <v>4325621</v>
      </c>
      <c r="G13" s="58">
        <v>912901</v>
      </c>
      <c r="H13" s="58">
        <v>1736.5871865300001</v>
      </c>
    </row>
    <row r="14" spans="1:10" x14ac:dyDescent="0.25">
      <c r="A14" s="42" t="s">
        <v>498</v>
      </c>
      <c r="B14" s="42" t="s">
        <v>499</v>
      </c>
      <c r="C14" s="42" t="s">
        <v>472</v>
      </c>
      <c r="D14" s="42" t="s">
        <v>41</v>
      </c>
      <c r="E14" s="58">
        <v>48345875</v>
      </c>
      <c r="F14" s="58">
        <v>21872386</v>
      </c>
      <c r="G14" s="58">
        <v>26473489</v>
      </c>
      <c r="H14" s="58">
        <v>95368.971539856007</v>
      </c>
    </row>
    <row r="15" spans="1:10" x14ac:dyDescent="0.25">
      <c r="A15" s="42" t="s">
        <v>500</v>
      </c>
      <c r="B15" s="42" t="s">
        <v>501</v>
      </c>
      <c r="C15" s="42" t="s">
        <v>472</v>
      </c>
      <c r="D15" s="42" t="s">
        <v>41</v>
      </c>
      <c r="E15" s="58">
        <v>8502759</v>
      </c>
      <c r="F15" s="58">
        <v>6003141</v>
      </c>
      <c r="G15" s="58">
        <v>2499618</v>
      </c>
      <c r="H15" s="58">
        <v>1748.170007724</v>
      </c>
    </row>
    <row r="16" spans="1:10" x14ac:dyDescent="0.25">
      <c r="A16" s="42" t="s">
        <v>502</v>
      </c>
      <c r="B16" s="42" t="s">
        <v>503</v>
      </c>
      <c r="C16" s="42" t="s">
        <v>479</v>
      </c>
      <c r="D16" s="42" t="s">
        <v>163</v>
      </c>
      <c r="E16" s="58">
        <v>453512</v>
      </c>
      <c r="F16" s="58">
        <v>215041</v>
      </c>
      <c r="G16" s="58">
        <v>238471</v>
      </c>
      <c r="H16" s="58">
        <v>0</v>
      </c>
    </row>
    <row r="17" spans="1:8" x14ac:dyDescent="0.25">
      <c r="A17" s="42" t="s">
        <v>504</v>
      </c>
      <c r="B17" s="42" t="s">
        <v>505</v>
      </c>
      <c r="C17" s="42" t="s">
        <v>479</v>
      </c>
      <c r="D17" s="42" t="s">
        <v>41</v>
      </c>
      <c r="E17" s="58">
        <v>2466729</v>
      </c>
      <c r="F17" s="58">
        <v>925565</v>
      </c>
      <c r="G17" s="58">
        <v>1541164</v>
      </c>
      <c r="H17" s="58">
        <v>3093.0744960780003</v>
      </c>
    </row>
    <row r="18" spans="1:8" x14ac:dyDescent="0.25">
      <c r="A18" s="42" t="s">
        <v>506</v>
      </c>
      <c r="B18" s="42" t="s">
        <v>507</v>
      </c>
      <c r="C18" s="42" t="s">
        <v>472</v>
      </c>
      <c r="D18" s="42" t="s">
        <v>41</v>
      </c>
      <c r="E18" s="58">
        <v>6437042</v>
      </c>
      <c r="F18" s="58">
        <v>3703942</v>
      </c>
      <c r="G18" s="58">
        <v>2733100</v>
      </c>
      <c r="H18" s="58">
        <v>6307.7138427660002</v>
      </c>
    </row>
    <row r="19" spans="1:8" x14ac:dyDescent="0.25">
      <c r="A19" s="42" t="s">
        <v>508</v>
      </c>
      <c r="B19" s="42" t="s">
        <v>509</v>
      </c>
      <c r="C19" s="42" t="s">
        <v>472</v>
      </c>
      <c r="D19" s="42" t="s">
        <v>41</v>
      </c>
      <c r="E19" s="58">
        <v>47468360</v>
      </c>
      <c r="F19" s="58">
        <v>32361552</v>
      </c>
      <c r="G19" s="58">
        <v>15106808</v>
      </c>
      <c r="H19" s="58">
        <v>27708.103147284</v>
      </c>
    </row>
    <row r="20" spans="1:8" x14ac:dyDescent="0.25">
      <c r="A20" s="42" t="s">
        <v>510</v>
      </c>
      <c r="B20" s="42" t="s">
        <v>511</v>
      </c>
      <c r="C20" s="42" t="s">
        <v>479</v>
      </c>
      <c r="D20" s="42" t="s">
        <v>163</v>
      </c>
      <c r="E20" s="58">
        <v>65940</v>
      </c>
      <c r="F20" s="58">
        <v>0</v>
      </c>
      <c r="G20" s="58">
        <v>65940</v>
      </c>
      <c r="H20" s="58">
        <v>0</v>
      </c>
    </row>
    <row r="21" spans="1:8" x14ac:dyDescent="0.25">
      <c r="A21" s="42" t="s">
        <v>512</v>
      </c>
      <c r="B21" s="42" t="s">
        <v>513</v>
      </c>
      <c r="C21" s="42" t="s">
        <v>472</v>
      </c>
      <c r="D21" s="42" t="s">
        <v>41</v>
      </c>
      <c r="E21" s="58">
        <v>6821804</v>
      </c>
      <c r="F21" s="58">
        <v>1657762</v>
      </c>
      <c r="G21" s="58">
        <v>5164042</v>
      </c>
      <c r="H21" s="58">
        <v>5045.8666576080004</v>
      </c>
    </row>
    <row r="22" spans="1:8" x14ac:dyDescent="0.25">
      <c r="A22" s="42" t="s">
        <v>514</v>
      </c>
      <c r="B22" s="42" t="s">
        <v>515</v>
      </c>
      <c r="C22" s="42" t="s">
        <v>472</v>
      </c>
      <c r="D22" s="42" t="s">
        <v>41</v>
      </c>
      <c r="E22" s="58">
        <v>998883</v>
      </c>
      <c r="F22" s="58">
        <v>782136</v>
      </c>
      <c r="G22" s="58">
        <v>216747</v>
      </c>
      <c r="H22" s="58">
        <v>0</v>
      </c>
    </row>
    <row r="23" spans="1:8" x14ac:dyDescent="0.25">
      <c r="A23" s="42" t="s">
        <v>516</v>
      </c>
      <c r="B23" s="42" t="s">
        <v>517</v>
      </c>
      <c r="C23" s="42" t="s">
        <v>479</v>
      </c>
      <c r="D23" s="42" t="s">
        <v>41</v>
      </c>
      <c r="E23" s="58">
        <v>862750</v>
      </c>
      <c r="F23" s="58">
        <v>606251</v>
      </c>
      <c r="G23" s="58">
        <v>256499</v>
      </c>
      <c r="H23" s="58">
        <v>1710.625293132</v>
      </c>
    </row>
    <row r="24" spans="1:8" x14ac:dyDescent="0.25">
      <c r="A24" s="42" t="s">
        <v>518</v>
      </c>
      <c r="B24" s="42" t="s">
        <v>519</v>
      </c>
      <c r="C24" s="42" t="s">
        <v>472</v>
      </c>
      <c r="D24" s="42" t="s">
        <v>163</v>
      </c>
      <c r="E24" s="58">
        <v>2379333</v>
      </c>
      <c r="F24" s="58">
        <v>2327906</v>
      </c>
      <c r="G24" s="58">
        <v>51427</v>
      </c>
      <c r="H24" s="58">
        <v>0</v>
      </c>
    </row>
    <row r="25" spans="1:8" x14ac:dyDescent="0.25">
      <c r="A25" s="42" t="s">
        <v>520</v>
      </c>
      <c r="B25" s="42" t="s">
        <v>521</v>
      </c>
      <c r="C25" s="42" t="s">
        <v>479</v>
      </c>
      <c r="D25" s="42" t="s">
        <v>41</v>
      </c>
      <c r="E25" s="58">
        <v>92445</v>
      </c>
      <c r="F25" s="58">
        <v>0</v>
      </c>
      <c r="G25" s="58">
        <v>92445</v>
      </c>
      <c r="H25" s="58">
        <v>0</v>
      </c>
    </row>
    <row r="26" spans="1:8" x14ac:dyDescent="0.25">
      <c r="A26" s="42" t="s">
        <v>522</v>
      </c>
      <c r="B26" s="42" t="s">
        <v>523</v>
      </c>
      <c r="C26" s="42" t="s">
        <v>472</v>
      </c>
      <c r="D26" s="42" t="s">
        <v>41</v>
      </c>
      <c r="E26" s="58">
        <v>4293</v>
      </c>
      <c r="F26" s="58">
        <v>0</v>
      </c>
      <c r="G26" s="58">
        <v>4293</v>
      </c>
      <c r="H26" s="58">
        <v>0</v>
      </c>
    </row>
    <row r="27" spans="1:8" x14ac:dyDescent="0.25">
      <c r="A27" s="42" t="s">
        <v>524</v>
      </c>
      <c r="B27" s="42" t="s">
        <v>525</v>
      </c>
      <c r="C27" s="42" t="s">
        <v>472</v>
      </c>
      <c r="D27" s="42" t="s">
        <v>41</v>
      </c>
      <c r="E27" s="58">
        <v>33195</v>
      </c>
      <c r="F27" s="58">
        <v>0</v>
      </c>
      <c r="G27" s="58">
        <v>33195</v>
      </c>
      <c r="H27" s="58">
        <v>0</v>
      </c>
    </row>
    <row r="28" spans="1:8" x14ac:dyDescent="0.25">
      <c r="A28" s="42" t="s">
        <v>526</v>
      </c>
      <c r="B28" s="42" t="s">
        <v>527</v>
      </c>
      <c r="C28" s="42" t="s">
        <v>479</v>
      </c>
      <c r="D28" s="42" t="s">
        <v>41</v>
      </c>
      <c r="E28" s="58">
        <v>354966</v>
      </c>
      <c r="F28" s="58">
        <v>271202</v>
      </c>
      <c r="G28" s="58">
        <v>83764</v>
      </c>
      <c r="H28" s="58">
        <v>948.71896123200008</v>
      </c>
    </row>
    <row r="29" spans="1:8" x14ac:dyDescent="0.25">
      <c r="A29" s="42" t="s">
        <v>528</v>
      </c>
      <c r="B29" s="42" t="s">
        <v>529</v>
      </c>
      <c r="C29" s="42" t="s">
        <v>479</v>
      </c>
      <c r="D29" s="42" t="s">
        <v>163</v>
      </c>
      <c r="E29" s="58">
        <v>1344578</v>
      </c>
      <c r="F29" s="58">
        <v>1211746</v>
      </c>
      <c r="G29" s="58">
        <v>132832</v>
      </c>
      <c r="H29" s="58">
        <v>0</v>
      </c>
    </row>
    <row r="30" spans="1:8" x14ac:dyDescent="0.25">
      <c r="A30" s="42" t="s">
        <v>530</v>
      </c>
      <c r="B30" s="42" t="s">
        <v>531</v>
      </c>
      <c r="C30" s="42" t="s">
        <v>472</v>
      </c>
      <c r="D30" s="42" t="s">
        <v>41</v>
      </c>
      <c r="E30" s="58">
        <v>0</v>
      </c>
      <c r="F30" s="58">
        <v>0</v>
      </c>
      <c r="G30" s="58">
        <v>0</v>
      </c>
      <c r="H30" s="58">
        <v>0</v>
      </c>
    </row>
    <row r="31" spans="1:8" x14ac:dyDescent="0.25">
      <c r="A31" s="42" t="s">
        <v>532</v>
      </c>
      <c r="B31" s="42" t="s">
        <v>533</v>
      </c>
      <c r="C31" s="42" t="s">
        <v>479</v>
      </c>
      <c r="D31" s="42" t="s">
        <v>41</v>
      </c>
      <c r="E31" s="58">
        <v>2009909</v>
      </c>
      <c r="F31" s="58">
        <v>1965915</v>
      </c>
      <c r="G31" s="58">
        <v>43994</v>
      </c>
      <c r="H31" s="58">
        <v>0</v>
      </c>
    </row>
    <row r="32" spans="1:8" x14ac:dyDescent="0.25">
      <c r="A32" s="42" t="s">
        <v>534</v>
      </c>
      <c r="B32" s="42" t="s">
        <v>535</v>
      </c>
      <c r="C32" s="42" t="s">
        <v>479</v>
      </c>
      <c r="D32" s="42" t="s">
        <v>163</v>
      </c>
      <c r="E32" s="58">
        <v>0</v>
      </c>
      <c r="F32" s="58">
        <v>0</v>
      </c>
      <c r="G32" s="58">
        <v>0</v>
      </c>
      <c r="H32" s="58">
        <v>0</v>
      </c>
    </row>
    <row r="33" spans="1:9" x14ac:dyDescent="0.25">
      <c r="A33" s="42" t="s">
        <v>536</v>
      </c>
      <c r="B33" s="42" t="s">
        <v>537</v>
      </c>
      <c r="C33" s="42" t="s">
        <v>472</v>
      </c>
      <c r="D33" s="42" t="s">
        <v>41</v>
      </c>
      <c r="E33" s="58">
        <v>501485</v>
      </c>
      <c r="F33" s="58">
        <v>311093</v>
      </c>
      <c r="G33" s="58">
        <v>190392</v>
      </c>
      <c r="H33" s="58">
        <v>827.13681422400009</v>
      </c>
    </row>
    <row r="34" spans="1:9" x14ac:dyDescent="0.25">
      <c r="A34" s="42" t="s">
        <v>538</v>
      </c>
      <c r="B34" s="42" t="s">
        <v>539</v>
      </c>
      <c r="C34" s="42" t="s">
        <v>479</v>
      </c>
      <c r="D34" s="42" t="s">
        <v>163</v>
      </c>
      <c r="E34" s="58">
        <v>127588</v>
      </c>
      <c r="F34" s="58">
        <v>0</v>
      </c>
      <c r="G34" s="58">
        <v>127588</v>
      </c>
      <c r="H34" s="58">
        <v>0</v>
      </c>
    </row>
    <row r="35" spans="1:9" x14ac:dyDescent="0.25">
      <c r="A35" s="42" t="s">
        <v>540</v>
      </c>
      <c r="B35" s="42" t="s">
        <v>541</v>
      </c>
      <c r="C35" s="42" t="s">
        <v>472</v>
      </c>
      <c r="D35" s="42" t="s">
        <v>41</v>
      </c>
      <c r="E35" s="58">
        <v>0</v>
      </c>
      <c r="F35" s="58">
        <v>0</v>
      </c>
      <c r="G35" s="58">
        <v>0</v>
      </c>
      <c r="H35" s="58">
        <v>0</v>
      </c>
      <c r="I35" t="s">
        <v>542</v>
      </c>
    </row>
    <row r="36" spans="1:9" x14ac:dyDescent="0.25">
      <c r="A36" s="42" t="s">
        <v>543</v>
      </c>
      <c r="B36" s="42" t="s">
        <v>544</v>
      </c>
      <c r="C36" s="42" t="s">
        <v>479</v>
      </c>
      <c r="D36" s="42" t="s">
        <v>163</v>
      </c>
      <c r="E36" s="58">
        <v>4318097</v>
      </c>
      <c r="F36" s="58">
        <v>1809978</v>
      </c>
      <c r="G36" s="58">
        <v>2508119</v>
      </c>
      <c r="H36" s="58">
        <v>0</v>
      </c>
    </row>
    <row r="37" spans="1:9" x14ac:dyDescent="0.25">
      <c r="A37" s="42" t="s">
        <v>545</v>
      </c>
      <c r="B37" s="42" t="s">
        <v>546</v>
      </c>
      <c r="C37" s="42" t="s">
        <v>472</v>
      </c>
      <c r="D37" s="42" t="s">
        <v>41</v>
      </c>
      <c r="E37" s="58">
        <v>123104</v>
      </c>
      <c r="F37" s="58">
        <v>0</v>
      </c>
      <c r="G37" s="58">
        <v>123104</v>
      </c>
      <c r="H37" s="58">
        <v>1041.658273152</v>
      </c>
    </row>
    <row r="38" spans="1:9" x14ac:dyDescent="0.25">
      <c r="A38" s="42" t="s">
        <v>547</v>
      </c>
      <c r="B38" s="42" t="s">
        <v>548</v>
      </c>
      <c r="C38" s="42" t="s">
        <v>472</v>
      </c>
      <c r="D38" s="42" t="s">
        <v>41</v>
      </c>
      <c r="E38" s="58">
        <v>1789414</v>
      </c>
      <c r="F38" s="58">
        <v>795292</v>
      </c>
      <c r="G38" s="58">
        <v>994122</v>
      </c>
      <c r="H38" s="58">
        <v>3043.5895014000002</v>
      </c>
    </row>
    <row r="39" spans="1:9" x14ac:dyDescent="0.25">
      <c r="A39" s="42" t="s">
        <v>549</v>
      </c>
      <c r="B39" s="42" t="s">
        <v>550</v>
      </c>
      <c r="C39" s="42" t="s">
        <v>472</v>
      </c>
      <c r="D39" s="42" t="s">
        <v>41</v>
      </c>
      <c r="E39" s="58">
        <v>11826538</v>
      </c>
      <c r="F39" s="58">
        <v>9895615</v>
      </c>
      <c r="G39" s="58">
        <v>1930923</v>
      </c>
      <c r="H39" s="58">
        <v>2502.2641331940004</v>
      </c>
    </row>
    <row r="40" spans="1:9" x14ac:dyDescent="0.25">
      <c r="A40" s="42" t="s">
        <v>551</v>
      </c>
      <c r="B40" s="42" t="s">
        <v>552</v>
      </c>
      <c r="C40" s="42" t="s">
        <v>472</v>
      </c>
      <c r="D40" s="42" t="s">
        <v>41</v>
      </c>
      <c r="E40" s="58">
        <v>4831395</v>
      </c>
      <c r="F40" s="58">
        <v>1210111</v>
      </c>
      <c r="G40" s="58">
        <v>3621284</v>
      </c>
      <c r="H40" s="58">
        <v>772.29570163200003</v>
      </c>
    </row>
    <row r="41" spans="1:9" x14ac:dyDescent="0.25">
      <c r="A41" s="42" t="s">
        <v>553</v>
      </c>
      <c r="B41" s="42" t="s">
        <v>554</v>
      </c>
      <c r="C41" s="42" t="s">
        <v>472</v>
      </c>
      <c r="D41" s="42" t="s">
        <v>41</v>
      </c>
      <c r="E41" s="58">
        <v>536908</v>
      </c>
      <c r="F41" s="58">
        <v>533939</v>
      </c>
      <c r="G41" s="58">
        <v>2969</v>
      </c>
      <c r="H41" s="58">
        <v>0</v>
      </c>
    </row>
    <row r="42" spans="1:9" x14ac:dyDescent="0.25">
      <c r="A42" s="42" t="s">
        <v>555</v>
      </c>
      <c r="B42" s="42" t="s">
        <v>556</v>
      </c>
      <c r="C42" s="42" t="s">
        <v>479</v>
      </c>
      <c r="D42" s="42" t="s">
        <v>41</v>
      </c>
      <c r="E42" s="58">
        <v>185722</v>
      </c>
      <c r="F42" s="58">
        <v>0</v>
      </c>
      <c r="G42" s="58">
        <v>185722</v>
      </c>
      <c r="H42" s="58">
        <v>761.35861263000004</v>
      </c>
    </row>
    <row r="43" spans="1:9" x14ac:dyDescent="0.25">
      <c r="A43" s="42" t="s">
        <v>557</v>
      </c>
      <c r="B43" s="42" t="s">
        <v>558</v>
      </c>
      <c r="C43" s="42" t="s">
        <v>479</v>
      </c>
      <c r="D43" s="42" t="s">
        <v>163</v>
      </c>
      <c r="E43" s="58">
        <v>2029213</v>
      </c>
      <c r="F43" s="58">
        <v>0</v>
      </c>
      <c r="G43" s="58">
        <v>2029213</v>
      </c>
      <c r="H43" s="58">
        <v>0</v>
      </c>
    </row>
    <row r="44" spans="1:9" x14ac:dyDescent="0.25">
      <c r="A44" s="42" t="s">
        <v>559</v>
      </c>
      <c r="B44" s="42" t="s">
        <v>560</v>
      </c>
      <c r="C44" s="42" t="s">
        <v>472</v>
      </c>
      <c r="D44" s="42" t="s">
        <v>41</v>
      </c>
      <c r="E44" s="58">
        <v>497121</v>
      </c>
      <c r="F44" s="58">
        <v>360824</v>
      </c>
      <c r="G44" s="58">
        <v>136297</v>
      </c>
      <c r="H44" s="58">
        <v>0</v>
      </c>
    </row>
    <row r="45" spans="1:9" x14ac:dyDescent="0.25">
      <c r="A45" s="42" t="s">
        <v>561</v>
      </c>
      <c r="B45" s="42" t="s">
        <v>562</v>
      </c>
      <c r="C45" s="42" t="s">
        <v>472</v>
      </c>
      <c r="D45" s="42" t="s">
        <v>41</v>
      </c>
      <c r="E45" s="58">
        <v>85262439</v>
      </c>
      <c r="F45" s="58">
        <v>46801452</v>
      </c>
      <c r="G45" s="58">
        <v>38460987</v>
      </c>
      <c r="H45" s="58">
        <v>106563.33869664</v>
      </c>
    </row>
    <row r="46" spans="1:9" x14ac:dyDescent="0.25">
      <c r="A46" s="42" t="s">
        <v>563</v>
      </c>
      <c r="B46" s="42" t="s">
        <v>564</v>
      </c>
      <c r="C46" s="42" t="s">
        <v>472</v>
      </c>
      <c r="D46" s="42" t="s">
        <v>41</v>
      </c>
      <c r="E46" s="58">
        <v>1020011</v>
      </c>
      <c r="F46" s="58">
        <v>768439</v>
      </c>
      <c r="G46" s="58">
        <v>251572</v>
      </c>
      <c r="H46" s="58">
        <v>0</v>
      </c>
    </row>
    <row r="47" spans="1:9" x14ac:dyDescent="0.25">
      <c r="A47" s="42" t="s">
        <v>565</v>
      </c>
      <c r="B47" s="42" t="s">
        <v>566</v>
      </c>
      <c r="C47" s="42" t="s">
        <v>479</v>
      </c>
      <c r="D47" s="42" t="s">
        <v>163</v>
      </c>
      <c r="E47" s="58">
        <v>665625</v>
      </c>
      <c r="F47" s="58">
        <v>400314</v>
      </c>
      <c r="G47" s="58">
        <v>265311</v>
      </c>
      <c r="H47" s="58">
        <v>0</v>
      </c>
    </row>
    <row r="48" spans="1:9" x14ac:dyDescent="0.25">
      <c r="A48" s="42" t="s">
        <v>567</v>
      </c>
      <c r="B48" s="42" t="s">
        <v>568</v>
      </c>
      <c r="C48" s="42" t="s">
        <v>472</v>
      </c>
      <c r="D48" s="42" t="s">
        <v>41</v>
      </c>
      <c r="E48" s="58">
        <v>3210667</v>
      </c>
      <c r="F48" s="58">
        <v>1438955</v>
      </c>
      <c r="G48" s="58">
        <v>1771712</v>
      </c>
      <c r="H48" s="58">
        <v>0</v>
      </c>
    </row>
    <row r="49" spans="1:8" x14ac:dyDescent="0.25">
      <c r="A49" s="42" t="s">
        <v>569</v>
      </c>
      <c r="B49" s="42" t="s">
        <v>570</v>
      </c>
      <c r="C49" s="42" t="s">
        <v>472</v>
      </c>
      <c r="D49" s="42" t="s">
        <v>41</v>
      </c>
      <c r="E49" s="58">
        <v>113949774</v>
      </c>
      <c r="F49" s="58">
        <v>44737200</v>
      </c>
      <c r="G49" s="58">
        <v>69212574</v>
      </c>
      <c r="H49" s="58">
        <v>132904.61705383801</v>
      </c>
    </row>
    <row r="50" spans="1:8" x14ac:dyDescent="0.25">
      <c r="A50" s="42" t="s">
        <v>571</v>
      </c>
      <c r="B50" s="42" t="s">
        <v>572</v>
      </c>
      <c r="C50" s="42" t="s">
        <v>472</v>
      </c>
      <c r="D50" s="42" t="s">
        <v>41</v>
      </c>
      <c r="E50" s="58">
        <v>1252015</v>
      </c>
      <c r="F50" s="58">
        <v>721164</v>
      </c>
      <c r="G50" s="58">
        <v>530851</v>
      </c>
      <c r="H50" s="58">
        <v>2315.117106834</v>
      </c>
    </row>
    <row r="51" spans="1:8" x14ac:dyDescent="0.25">
      <c r="A51" s="42" t="s">
        <v>573</v>
      </c>
      <c r="B51" s="42" t="s">
        <v>574</v>
      </c>
      <c r="C51" s="42" t="s">
        <v>472</v>
      </c>
      <c r="D51" s="42" t="s">
        <v>41</v>
      </c>
      <c r="E51" s="58">
        <v>9069817</v>
      </c>
      <c r="F51" s="58">
        <v>1817514</v>
      </c>
      <c r="G51" s="58">
        <v>7252303</v>
      </c>
      <c r="H51" s="58">
        <v>1013.0384999280001</v>
      </c>
    </row>
    <row r="52" spans="1:8" x14ac:dyDescent="0.25">
      <c r="A52" s="42" t="s">
        <v>575</v>
      </c>
      <c r="B52" s="42" t="s">
        <v>576</v>
      </c>
      <c r="C52" s="42" t="s">
        <v>472</v>
      </c>
      <c r="D52" s="42" t="s">
        <v>41</v>
      </c>
      <c r="E52" s="58">
        <v>342828</v>
      </c>
      <c r="F52" s="58">
        <v>290276</v>
      </c>
      <c r="G52" s="58">
        <v>52552</v>
      </c>
      <c r="H52" s="58">
        <v>0</v>
      </c>
    </row>
    <row r="53" spans="1:8" x14ac:dyDescent="0.25">
      <c r="A53" s="42" t="s">
        <v>577</v>
      </c>
      <c r="B53" s="42" t="s">
        <v>578</v>
      </c>
      <c r="C53" s="42" t="s">
        <v>479</v>
      </c>
      <c r="D53" s="42" t="s">
        <v>41</v>
      </c>
      <c r="E53" s="58">
        <v>155335</v>
      </c>
      <c r="F53" s="58">
        <v>0</v>
      </c>
      <c r="G53" s="58">
        <v>155335</v>
      </c>
      <c r="H53" s="58">
        <v>719.32836549000001</v>
      </c>
    </row>
    <row r="54" spans="1:8" x14ac:dyDescent="0.25">
      <c r="A54" s="42" t="s">
        <v>579</v>
      </c>
      <c r="B54" s="42" t="s">
        <v>580</v>
      </c>
      <c r="C54" s="42" t="s">
        <v>472</v>
      </c>
      <c r="D54" s="42" t="s">
        <v>41</v>
      </c>
      <c r="E54" s="58">
        <v>2988586</v>
      </c>
      <c r="F54" s="58">
        <v>1459978</v>
      </c>
      <c r="G54" s="58">
        <v>1528608</v>
      </c>
      <c r="H54" s="58">
        <v>5361.5432175060005</v>
      </c>
    </row>
    <row r="55" spans="1:8" x14ac:dyDescent="0.25">
      <c r="A55" s="42" t="s">
        <v>581</v>
      </c>
      <c r="B55" s="42" t="s">
        <v>582</v>
      </c>
      <c r="C55" s="42" t="s">
        <v>472</v>
      </c>
      <c r="D55" s="42" t="s">
        <v>41</v>
      </c>
      <c r="E55" s="58">
        <v>53999</v>
      </c>
      <c r="F55" s="58">
        <v>0</v>
      </c>
      <c r="G55" s="58">
        <v>53999</v>
      </c>
      <c r="H55" s="58">
        <v>0</v>
      </c>
    </row>
    <row r="56" spans="1:8" x14ac:dyDescent="0.25">
      <c r="A56" s="42" t="s">
        <v>583</v>
      </c>
      <c r="B56" s="42" t="s">
        <v>584</v>
      </c>
      <c r="C56" s="42" t="s">
        <v>479</v>
      </c>
      <c r="D56" s="42" t="s">
        <v>163</v>
      </c>
      <c r="E56" s="58">
        <v>2701811</v>
      </c>
      <c r="F56" s="58">
        <v>2463439</v>
      </c>
      <c r="G56" s="58">
        <v>238372</v>
      </c>
      <c r="H56" s="58">
        <v>0</v>
      </c>
    </row>
    <row r="57" spans="1:8" x14ac:dyDescent="0.25">
      <c r="A57" s="42" t="s">
        <v>585</v>
      </c>
      <c r="B57" s="42" t="s">
        <v>586</v>
      </c>
      <c r="C57" s="42" t="s">
        <v>479</v>
      </c>
      <c r="D57" s="42" t="s">
        <v>163</v>
      </c>
      <c r="E57" s="58">
        <v>6109450</v>
      </c>
      <c r="F57" s="58">
        <v>5630131</v>
      </c>
      <c r="G57" s="58">
        <v>479319</v>
      </c>
      <c r="H57" s="58">
        <v>0</v>
      </c>
    </row>
    <row r="58" spans="1:8" x14ac:dyDescent="0.25">
      <c r="A58" s="42" t="s">
        <v>587</v>
      </c>
      <c r="B58" s="42" t="s">
        <v>588</v>
      </c>
      <c r="C58" s="42" t="s">
        <v>479</v>
      </c>
      <c r="D58" s="42" t="s">
        <v>163</v>
      </c>
      <c r="E58" s="58">
        <v>4990490</v>
      </c>
      <c r="F58" s="58">
        <v>4107788</v>
      </c>
      <c r="G58" s="58">
        <v>882702</v>
      </c>
      <c r="H58" s="58">
        <v>0</v>
      </c>
    </row>
    <row r="59" spans="1:8" x14ac:dyDescent="0.25">
      <c r="A59" s="42" t="s">
        <v>589</v>
      </c>
      <c r="B59" s="42" t="s">
        <v>590</v>
      </c>
      <c r="C59" s="42" t="s">
        <v>472</v>
      </c>
      <c r="D59" s="42" t="s">
        <v>41</v>
      </c>
      <c r="E59" s="58">
        <v>2867695</v>
      </c>
      <c r="F59" s="58">
        <v>2417216</v>
      </c>
      <c r="G59" s="58">
        <v>450479</v>
      </c>
      <c r="H59" s="58">
        <v>2410.3799015520003</v>
      </c>
    </row>
    <row r="60" spans="1:8" x14ac:dyDescent="0.25">
      <c r="A60" s="42" t="s">
        <v>591</v>
      </c>
      <c r="B60" s="42" t="s">
        <v>592</v>
      </c>
      <c r="C60" s="42" t="s">
        <v>472</v>
      </c>
      <c r="D60" s="42" t="s">
        <v>41</v>
      </c>
      <c r="E60" s="58">
        <v>294228</v>
      </c>
      <c r="F60" s="58">
        <v>274267</v>
      </c>
      <c r="G60" s="58">
        <v>19961</v>
      </c>
      <c r="H60" s="58">
        <v>0</v>
      </c>
    </row>
    <row r="61" spans="1:8" x14ac:dyDescent="0.25">
      <c r="A61" s="42" t="s">
        <v>593</v>
      </c>
      <c r="B61" s="42" t="s">
        <v>594</v>
      </c>
      <c r="C61" s="42" t="s">
        <v>479</v>
      </c>
      <c r="D61" s="42" t="s">
        <v>163</v>
      </c>
      <c r="E61" s="58">
        <v>2698487</v>
      </c>
      <c r="F61" s="58">
        <v>1749755</v>
      </c>
      <c r="G61" s="58">
        <v>948732</v>
      </c>
      <c r="H61" s="58">
        <v>0</v>
      </c>
    </row>
    <row r="62" spans="1:8" x14ac:dyDescent="0.25">
      <c r="A62" s="42" t="s">
        <v>595</v>
      </c>
      <c r="B62" s="42" t="s">
        <v>596</v>
      </c>
      <c r="C62" s="42" t="s">
        <v>479</v>
      </c>
      <c r="D62" s="42" t="s">
        <v>41</v>
      </c>
      <c r="E62" s="58">
        <v>21848147</v>
      </c>
      <c r="F62" s="58">
        <v>8950542</v>
      </c>
      <c r="G62" s="58">
        <v>12897605</v>
      </c>
      <c r="H62" s="58">
        <v>42813.629832750004</v>
      </c>
    </row>
    <row r="63" spans="1:8" x14ac:dyDescent="0.25">
      <c r="A63" s="42" t="s">
        <v>597</v>
      </c>
      <c r="B63" s="42" t="s">
        <v>598</v>
      </c>
      <c r="C63" s="42" t="s">
        <v>472</v>
      </c>
      <c r="D63" s="42" t="s">
        <v>41</v>
      </c>
      <c r="E63" s="58">
        <v>0</v>
      </c>
      <c r="F63" s="58">
        <v>0</v>
      </c>
      <c r="G63" s="58">
        <v>0</v>
      </c>
      <c r="H63" s="58">
        <v>0</v>
      </c>
    </row>
    <row r="64" spans="1:8" x14ac:dyDescent="0.25">
      <c r="A64" s="42" t="s">
        <v>599</v>
      </c>
      <c r="B64" s="42" t="s">
        <v>600</v>
      </c>
      <c r="C64" s="42" t="s">
        <v>479</v>
      </c>
      <c r="D64" s="42" t="s">
        <v>163</v>
      </c>
      <c r="E64" s="58">
        <v>10350010</v>
      </c>
      <c r="F64" s="58">
        <v>8227584</v>
      </c>
      <c r="G64" s="58">
        <v>2122426</v>
      </c>
      <c r="H64" s="58">
        <v>0</v>
      </c>
    </row>
    <row r="65" spans="1:8" x14ac:dyDescent="0.25">
      <c r="A65" s="42" t="s">
        <v>601</v>
      </c>
      <c r="B65" s="42" t="s">
        <v>602</v>
      </c>
      <c r="C65" s="42" t="s">
        <v>479</v>
      </c>
      <c r="D65" s="42" t="s">
        <v>163</v>
      </c>
      <c r="E65" s="58">
        <v>5193968</v>
      </c>
      <c r="F65" s="58">
        <v>3394616</v>
      </c>
      <c r="G65" s="58">
        <v>1799352</v>
      </c>
      <c r="H65" s="58">
        <v>0</v>
      </c>
    </row>
    <row r="66" spans="1:8" x14ac:dyDescent="0.25">
      <c r="A66" s="42" t="s">
        <v>603</v>
      </c>
      <c r="B66" s="42" t="s">
        <v>604</v>
      </c>
      <c r="C66" s="42" t="s">
        <v>479</v>
      </c>
      <c r="D66" s="42" t="s">
        <v>163</v>
      </c>
      <c r="E66" s="58">
        <v>39511</v>
      </c>
      <c r="F66" s="58">
        <v>0</v>
      </c>
      <c r="G66" s="58">
        <v>39511</v>
      </c>
      <c r="H66" s="58">
        <v>0</v>
      </c>
    </row>
    <row r="67" spans="1:8" x14ac:dyDescent="0.25">
      <c r="A67" s="42" t="s">
        <v>605</v>
      </c>
      <c r="B67" s="42" t="s">
        <v>606</v>
      </c>
      <c r="C67" s="42" t="s">
        <v>479</v>
      </c>
      <c r="D67" s="42" t="s">
        <v>163</v>
      </c>
      <c r="E67" s="58">
        <v>394605</v>
      </c>
      <c r="F67" s="58">
        <v>306280</v>
      </c>
      <c r="G67" s="58">
        <v>88325</v>
      </c>
      <c r="H67" s="58">
        <v>0</v>
      </c>
    </row>
    <row r="68" spans="1:8" x14ac:dyDescent="0.25">
      <c r="A68" s="42" t="s">
        <v>607</v>
      </c>
      <c r="B68" s="42" t="s">
        <v>608</v>
      </c>
      <c r="C68" s="42" t="s">
        <v>472</v>
      </c>
      <c r="D68" s="42" t="s">
        <v>41</v>
      </c>
      <c r="E68" s="58">
        <v>19938021</v>
      </c>
      <c r="F68" s="58">
        <v>12283424</v>
      </c>
      <c r="G68" s="58">
        <v>7654597</v>
      </c>
      <c r="H68" s="58">
        <v>32837.298084990005</v>
      </c>
    </row>
    <row r="69" spans="1:8" x14ac:dyDescent="0.25">
      <c r="A69" s="42" t="s">
        <v>609</v>
      </c>
      <c r="B69" s="42" t="s">
        <v>610</v>
      </c>
      <c r="C69" s="42" t="s">
        <v>472</v>
      </c>
      <c r="D69" s="42" t="s">
        <v>41</v>
      </c>
      <c r="E69" s="58">
        <v>38313507</v>
      </c>
      <c r="F69" s="58">
        <v>21054403</v>
      </c>
      <c r="G69" s="58">
        <v>17259104</v>
      </c>
      <c r="H69" s="58">
        <v>58516.735538184003</v>
      </c>
    </row>
    <row r="70" spans="1:8" x14ac:dyDescent="0.25">
      <c r="A70" s="42" t="s">
        <v>611</v>
      </c>
      <c r="B70" s="42" t="s">
        <v>612</v>
      </c>
      <c r="C70" s="42" t="s">
        <v>472</v>
      </c>
      <c r="D70" s="42" t="s">
        <v>41</v>
      </c>
      <c r="E70" s="58">
        <v>166033572</v>
      </c>
      <c r="F70" s="58">
        <v>84439001</v>
      </c>
      <c r="G70" s="58">
        <v>81594571</v>
      </c>
      <c r="H70" s="58">
        <v>405312.81328473601</v>
      </c>
    </row>
    <row r="71" spans="1:8" x14ac:dyDescent="0.25">
      <c r="A71" s="42" t="s">
        <v>613</v>
      </c>
      <c r="B71" s="42" t="s">
        <v>614</v>
      </c>
      <c r="C71" s="42" t="s">
        <v>472</v>
      </c>
      <c r="D71" s="42" t="s">
        <v>41</v>
      </c>
      <c r="E71" s="58">
        <v>9562835</v>
      </c>
      <c r="F71" s="58">
        <v>7223187</v>
      </c>
      <c r="G71" s="58">
        <v>2339648</v>
      </c>
      <c r="H71" s="58">
        <v>6702.8039313480003</v>
      </c>
    </row>
    <row r="72" spans="1:8" x14ac:dyDescent="0.25">
      <c r="A72" s="42" t="s">
        <v>615</v>
      </c>
      <c r="B72" s="42" t="s">
        <v>616</v>
      </c>
      <c r="C72" s="42" t="s">
        <v>472</v>
      </c>
      <c r="D72" s="42" t="s">
        <v>41</v>
      </c>
      <c r="E72" s="58">
        <v>30927901</v>
      </c>
      <c r="F72" s="58">
        <v>22254349</v>
      </c>
      <c r="G72" s="58">
        <v>8673552</v>
      </c>
      <c r="H72" s="58">
        <v>56505.815948442003</v>
      </c>
    </row>
    <row r="73" spans="1:8" x14ac:dyDescent="0.25">
      <c r="A73" s="42" t="s">
        <v>617</v>
      </c>
      <c r="B73" s="42" t="s">
        <v>618</v>
      </c>
      <c r="C73" s="42" t="s">
        <v>472</v>
      </c>
      <c r="D73" s="42" t="s">
        <v>41</v>
      </c>
      <c r="E73" s="58">
        <v>53351164</v>
      </c>
      <c r="F73" s="58">
        <v>3210965</v>
      </c>
      <c r="G73" s="58">
        <v>50140199</v>
      </c>
      <c r="H73" s="58">
        <v>95572.042783308003</v>
      </c>
    </row>
    <row r="74" spans="1:8" x14ac:dyDescent="0.25">
      <c r="A74" s="42" t="s">
        <v>145</v>
      </c>
      <c r="B74" s="42" t="s">
        <v>619</v>
      </c>
      <c r="C74" s="42" t="s">
        <v>472</v>
      </c>
      <c r="D74" s="42" t="s">
        <v>41</v>
      </c>
      <c r="E74" s="58">
        <v>39047135</v>
      </c>
      <c r="F74" s="58">
        <v>26199050</v>
      </c>
      <c r="G74" s="58">
        <v>12848085</v>
      </c>
      <c r="H74" s="58">
        <v>46031.993670474003</v>
      </c>
    </row>
    <row r="75" spans="1:8" x14ac:dyDescent="0.25">
      <c r="A75" t="s">
        <v>620</v>
      </c>
      <c r="B75" s="42" t="s">
        <v>621</v>
      </c>
      <c r="C75" s="42" t="s">
        <v>472</v>
      </c>
      <c r="D75" s="42" t="s">
        <v>41</v>
      </c>
      <c r="E75" s="58">
        <v>41586785</v>
      </c>
      <c r="F75" s="58">
        <v>22823694</v>
      </c>
      <c r="G75" s="58">
        <v>18763091</v>
      </c>
      <c r="H75" s="58">
        <v>55166.717284350001</v>
      </c>
    </row>
    <row r="76" spans="1:8" x14ac:dyDescent="0.25">
      <c r="A76" s="42" t="s">
        <v>622</v>
      </c>
      <c r="B76" s="42" t="s">
        <v>623</v>
      </c>
      <c r="C76" s="42" t="s">
        <v>472</v>
      </c>
      <c r="D76" s="42" t="s">
        <v>41</v>
      </c>
      <c r="E76" s="58">
        <v>114999873</v>
      </c>
      <c r="F76" s="58">
        <v>50616011</v>
      </c>
      <c r="G76" s="58">
        <v>64383862</v>
      </c>
      <c r="H76" s="58">
        <v>214959.39795989401</v>
      </c>
    </row>
    <row r="77" spans="1:8" x14ac:dyDescent="0.25">
      <c r="A77" s="42" t="s">
        <v>624</v>
      </c>
      <c r="B77" s="42" t="s">
        <v>625</v>
      </c>
      <c r="C77" s="42" t="s">
        <v>472</v>
      </c>
      <c r="D77" s="42" t="s">
        <v>41</v>
      </c>
      <c r="E77" s="58">
        <v>22600163</v>
      </c>
      <c r="F77" s="58">
        <v>10099218</v>
      </c>
      <c r="G77" s="58">
        <v>12500945</v>
      </c>
      <c r="H77" s="58">
        <v>58800.782751606006</v>
      </c>
    </row>
    <row r="78" spans="1:8" x14ac:dyDescent="0.25">
      <c r="A78" s="42" t="s">
        <v>626</v>
      </c>
      <c r="B78" s="42" t="s">
        <v>627</v>
      </c>
      <c r="C78" s="42" t="s">
        <v>472</v>
      </c>
      <c r="D78" s="42" t="s">
        <v>41</v>
      </c>
      <c r="E78" s="58">
        <v>12725929</v>
      </c>
      <c r="F78" s="58">
        <v>5440000</v>
      </c>
      <c r="G78" s="58">
        <v>7285929</v>
      </c>
      <c r="H78" s="58">
        <v>17239.319886600002</v>
      </c>
    </row>
    <row r="79" spans="1:8" x14ac:dyDescent="0.25">
      <c r="A79" s="42" t="s">
        <v>628</v>
      </c>
      <c r="B79" s="42" t="s">
        <v>629</v>
      </c>
      <c r="C79" s="42" t="s">
        <v>472</v>
      </c>
      <c r="D79" s="42" t="s">
        <v>41</v>
      </c>
      <c r="E79" s="58">
        <v>1832066</v>
      </c>
      <c r="F79" s="58">
        <v>807918</v>
      </c>
      <c r="G79" s="58">
        <v>1024148</v>
      </c>
      <c r="H79" s="58">
        <v>1919.3178659340001</v>
      </c>
    </row>
    <row r="80" spans="1:8" x14ac:dyDescent="0.25">
      <c r="A80" s="42" t="s">
        <v>630</v>
      </c>
      <c r="B80" s="42" t="s">
        <v>631</v>
      </c>
      <c r="C80" s="42" t="s">
        <v>472</v>
      </c>
      <c r="D80" s="42" t="s">
        <v>41</v>
      </c>
      <c r="E80" s="58">
        <v>19462631</v>
      </c>
      <c r="F80" s="58">
        <v>11393761</v>
      </c>
      <c r="G80" s="58">
        <v>8068870</v>
      </c>
      <c r="H80" s="58">
        <v>50088.108545328003</v>
      </c>
    </row>
    <row r="81" spans="1:9" x14ac:dyDescent="0.25">
      <c r="A81" s="42" t="s">
        <v>632</v>
      </c>
      <c r="B81" s="42" t="s">
        <v>633</v>
      </c>
      <c r="C81" s="42" t="s">
        <v>472</v>
      </c>
      <c r="D81" s="42" t="s">
        <v>41</v>
      </c>
      <c r="E81" s="58">
        <v>27723</v>
      </c>
      <c r="F81" s="58">
        <v>0</v>
      </c>
      <c r="G81" s="58">
        <v>27723</v>
      </c>
      <c r="H81" s="58">
        <v>0</v>
      </c>
    </row>
    <row r="82" spans="1:9" x14ac:dyDescent="0.25">
      <c r="A82" s="42" t="s">
        <v>634</v>
      </c>
      <c r="B82" s="42" t="s">
        <v>635</v>
      </c>
      <c r="C82" s="42" t="s">
        <v>472</v>
      </c>
      <c r="D82" s="42" t="s">
        <v>41</v>
      </c>
      <c r="E82" s="58">
        <v>1169123</v>
      </c>
      <c r="F82" s="58">
        <v>0</v>
      </c>
      <c r="G82" s="58">
        <v>1169123</v>
      </c>
      <c r="H82" s="58">
        <v>1221.1775879940001</v>
      </c>
    </row>
    <row r="83" spans="1:9" x14ac:dyDescent="0.25">
      <c r="A83" s="42" t="s">
        <v>636</v>
      </c>
      <c r="B83" s="42" t="s">
        <v>637</v>
      </c>
      <c r="C83" s="42" t="s">
        <v>472</v>
      </c>
      <c r="D83" s="42" t="s">
        <v>41</v>
      </c>
      <c r="E83" s="58">
        <v>61868</v>
      </c>
      <c r="F83" s="58">
        <v>0</v>
      </c>
      <c r="G83" s="58">
        <v>61868</v>
      </c>
      <c r="H83" s="58">
        <v>0</v>
      </c>
    </row>
    <row r="84" spans="1:9" x14ac:dyDescent="0.25">
      <c r="A84" s="42" t="s">
        <v>638</v>
      </c>
      <c r="B84" s="42" t="s">
        <v>639</v>
      </c>
      <c r="C84" s="42" t="s">
        <v>472</v>
      </c>
      <c r="D84" s="42" t="s">
        <v>41</v>
      </c>
      <c r="E84" s="58">
        <v>9206134</v>
      </c>
      <c r="F84" s="58">
        <v>5825212</v>
      </c>
      <c r="G84" s="58">
        <v>3380922</v>
      </c>
      <c r="H84" s="58">
        <v>7260.099640374</v>
      </c>
    </row>
    <row r="85" spans="1:9" x14ac:dyDescent="0.25">
      <c r="A85" s="42" t="s">
        <v>640</v>
      </c>
      <c r="B85" s="42" t="s">
        <v>641</v>
      </c>
      <c r="C85" s="42" t="s">
        <v>472</v>
      </c>
      <c r="D85" s="42" t="s">
        <v>41</v>
      </c>
      <c r="E85" s="58">
        <v>22881301</v>
      </c>
      <c r="F85" s="58">
        <v>10210000</v>
      </c>
      <c r="G85" s="58">
        <v>12671301</v>
      </c>
      <c r="H85" s="58">
        <v>39327.633063305999</v>
      </c>
    </row>
    <row r="86" spans="1:9" x14ac:dyDescent="0.25">
      <c r="A86" s="42" t="s">
        <v>642</v>
      </c>
      <c r="B86" s="42" t="s">
        <v>643</v>
      </c>
      <c r="C86" s="42" t="s">
        <v>472</v>
      </c>
      <c r="D86" s="42" t="s">
        <v>41</v>
      </c>
      <c r="E86" s="58">
        <v>2244534</v>
      </c>
      <c r="F86" s="58">
        <v>0</v>
      </c>
      <c r="G86" s="58">
        <v>2244534</v>
      </c>
      <c r="H86" s="58">
        <v>5391.5294061720006</v>
      </c>
    </row>
    <row r="87" spans="1:9" x14ac:dyDescent="0.25">
      <c r="A87" s="42" t="s">
        <v>644</v>
      </c>
      <c r="B87" s="42" t="s">
        <v>645</v>
      </c>
      <c r="C87" s="42" t="s">
        <v>479</v>
      </c>
      <c r="D87" s="42" t="s">
        <v>41</v>
      </c>
      <c r="E87" s="58">
        <v>1523518</v>
      </c>
      <c r="F87" s="58">
        <v>946872</v>
      </c>
      <c r="G87" s="58">
        <v>576646</v>
      </c>
      <c r="H87" s="58">
        <v>2963.5763642520001</v>
      </c>
    </row>
    <row r="88" spans="1:9" x14ac:dyDescent="0.25">
      <c r="A88" s="42" t="s">
        <v>646</v>
      </c>
      <c r="B88" s="42" t="s">
        <v>647</v>
      </c>
      <c r="C88" s="42" t="s">
        <v>472</v>
      </c>
      <c r="D88" s="42" t="s">
        <v>41</v>
      </c>
      <c r="E88" s="58">
        <v>0</v>
      </c>
      <c r="F88" s="58">
        <v>0</v>
      </c>
      <c r="G88" s="58">
        <v>0</v>
      </c>
      <c r="H88" s="58">
        <v>0</v>
      </c>
      <c r="I88" t="s">
        <v>648</v>
      </c>
    </row>
    <row r="89" spans="1:9" x14ac:dyDescent="0.25">
      <c r="A89" s="42" t="s">
        <v>649</v>
      </c>
      <c r="B89" s="42" t="s">
        <v>650</v>
      </c>
      <c r="C89" s="42" t="s">
        <v>479</v>
      </c>
      <c r="D89" s="42" t="s">
        <v>41</v>
      </c>
      <c r="E89" s="58">
        <v>5041623</v>
      </c>
      <c r="F89" s="58">
        <v>2882071</v>
      </c>
      <c r="G89" s="58">
        <v>2159552</v>
      </c>
      <c r="H89" s="58">
        <v>16400.208199494002</v>
      </c>
    </row>
    <row r="90" spans="1:9" x14ac:dyDescent="0.25">
      <c r="A90" s="42" t="s">
        <v>651</v>
      </c>
      <c r="B90" s="42" t="s">
        <v>652</v>
      </c>
      <c r="C90" s="42" t="s">
        <v>472</v>
      </c>
      <c r="D90" s="42" t="s">
        <v>41</v>
      </c>
      <c r="E90" s="58">
        <v>2254711</v>
      </c>
      <c r="F90" s="58">
        <v>1676277</v>
      </c>
      <c r="G90" s="58">
        <v>578434</v>
      </c>
      <c r="H90" s="58">
        <v>1302.539844186</v>
      </c>
    </row>
    <row r="91" spans="1:9" x14ac:dyDescent="0.25">
      <c r="A91" s="42" t="s">
        <v>653</v>
      </c>
      <c r="B91" s="42" t="s">
        <v>654</v>
      </c>
      <c r="C91" s="42" t="s">
        <v>472</v>
      </c>
      <c r="D91" s="42" t="s">
        <v>41</v>
      </c>
      <c r="E91" s="58">
        <v>1747711</v>
      </c>
      <c r="F91" s="58">
        <v>933409</v>
      </c>
      <c r="G91" s="58">
        <v>814302</v>
      </c>
      <c r="H91" s="58">
        <v>1065.2217326940001</v>
      </c>
    </row>
    <row r="92" spans="1:9" x14ac:dyDescent="0.25">
      <c r="A92" s="42" t="s">
        <v>655</v>
      </c>
      <c r="B92" s="42" t="s">
        <v>656</v>
      </c>
      <c r="C92" s="42" t="s">
        <v>479</v>
      </c>
      <c r="D92" s="42" t="s">
        <v>163</v>
      </c>
      <c r="E92" s="58">
        <v>197293</v>
      </c>
      <c r="F92" s="58">
        <v>0</v>
      </c>
      <c r="G92" s="58">
        <v>197293</v>
      </c>
      <c r="H92" s="58">
        <v>0</v>
      </c>
    </row>
    <row r="93" spans="1:9" x14ac:dyDescent="0.25">
      <c r="A93" s="42" t="s">
        <v>657</v>
      </c>
      <c r="B93" s="42" t="s">
        <v>658</v>
      </c>
      <c r="C93" s="42" t="s">
        <v>479</v>
      </c>
      <c r="D93" s="42" t="s">
        <v>163</v>
      </c>
      <c r="E93" s="58">
        <v>1168981</v>
      </c>
      <c r="F93" s="58">
        <v>932205</v>
      </c>
      <c r="G93" s="58">
        <v>236776</v>
      </c>
      <c r="H93" s="58">
        <v>0</v>
      </c>
    </row>
    <row r="94" spans="1:9" x14ac:dyDescent="0.25">
      <c r="A94" s="42" t="s">
        <v>659</v>
      </c>
      <c r="B94" s="42" t="s">
        <v>660</v>
      </c>
      <c r="C94" s="42" t="s">
        <v>472</v>
      </c>
      <c r="D94" s="42" t="s">
        <v>41</v>
      </c>
      <c r="E94" s="58">
        <v>5165968</v>
      </c>
      <c r="F94" s="58">
        <v>4416825</v>
      </c>
      <c r="G94" s="58">
        <v>749143</v>
      </c>
      <c r="H94" s="58">
        <v>3801.08525181</v>
      </c>
    </row>
    <row r="95" spans="1:9" x14ac:dyDescent="0.25">
      <c r="A95" s="42" t="s">
        <v>661</v>
      </c>
      <c r="B95" s="42" t="s">
        <v>662</v>
      </c>
      <c r="C95" s="42" t="s">
        <v>472</v>
      </c>
      <c r="D95" s="42" t="s">
        <v>41</v>
      </c>
      <c r="E95" s="58">
        <v>1304027</v>
      </c>
      <c r="F95" s="58">
        <v>398793</v>
      </c>
      <c r="G95" s="58">
        <v>905234</v>
      </c>
      <c r="H95" s="58">
        <v>3222.7282954860002</v>
      </c>
    </row>
    <row r="96" spans="1:9" x14ac:dyDescent="0.25">
      <c r="A96" s="42" t="s">
        <v>663</v>
      </c>
      <c r="B96" s="42" t="s">
        <v>664</v>
      </c>
      <c r="C96" s="42" t="s">
        <v>479</v>
      </c>
      <c r="D96" s="42" t="s">
        <v>163</v>
      </c>
      <c r="E96" s="58">
        <v>1580179</v>
      </c>
      <c r="F96" s="58">
        <v>715164</v>
      </c>
      <c r="G96" s="58">
        <v>865015</v>
      </c>
      <c r="H96" s="58">
        <v>0</v>
      </c>
    </row>
    <row r="97" spans="1:9" x14ac:dyDescent="0.25">
      <c r="A97" s="42" t="s">
        <v>665</v>
      </c>
      <c r="B97" s="42" t="s">
        <v>666</v>
      </c>
      <c r="C97" s="42" t="s">
        <v>472</v>
      </c>
      <c r="D97" s="42" t="s">
        <v>41</v>
      </c>
      <c r="E97" s="58">
        <v>1737642</v>
      </c>
      <c r="F97" s="58">
        <v>1259379</v>
      </c>
      <c r="G97" s="58">
        <v>478263</v>
      </c>
      <c r="H97" s="58">
        <v>1899.3635881080002</v>
      </c>
    </row>
    <row r="98" spans="1:9" x14ac:dyDescent="0.25">
      <c r="A98" s="42" t="s">
        <v>667</v>
      </c>
      <c r="B98" s="42" t="s">
        <v>668</v>
      </c>
      <c r="C98" s="42" t="s">
        <v>479</v>
      </c>
      <c r="D98" s="42" t="s">
        <v>163</v>
      </c>
      <c r="E98" s="58">
        <v>56002</v>
      </c>
      <c r="F98" s="58">
        <v>0</v>
      </c>
      <c r="G98" s="58">
        <v>56002</v>
      </c>
      <c r="H98" s="58">
        <v>0</v>
      </c>
    </row>
    <row r="99" spans="1:9" x14ac:dyDescent="0.25">
      <c r="A99" s="42" t="s">
        <v>669</v>
      </c>
      <c r="B99" s="42" t="s">
        <v>670</v>
      </c>
      <c r="C99" s="42" t="s">
        <v>479</v>
      </c>
      <c r="D99" s="42" t="s">
        <v>163</v>
      </c>
      <c r="E99" s="58">
        <v>6915591</v>
      </c>
      <c r="F99" s="58">
        <v>2708257</v>
      </c>
      <c r="G99" s="58">
        <v>4207334</v>
      </c>
      <c r="H99" s="58">
        <v>0</v>
      </c>
    </row>
    <row r="100" spans="1:9" x14ac:dyDescent="0.25">
      <c r="A100" s="42" t="s">
        <v>671</v>
      </c>
      <c r="B100" s="42" t="s">
        <v>672</v>
      </c>
      <c r="C100" s="42" t="s">
        <v>472</v>
      </c>
      <c r="D100" s="42" t="s">
        <v>41</v>
      </c>
      <c r="E100" s="58">
        <v>207686</v>
      </c>
      <c r="F100" s="58">
        <v>109500</v>
      </c>
      <c r="G100" s="58">
        <v>98186</v>
      </c>
      <c r="H100" s="58">
        <v>0</v>
      </c>
    </row>
    <row r="101" spans="1:9" x14ac:dyDescent="0.25">
      <c r="A101" s="42" t="s">
        <v>673</v>
      </c>
      <c r="B101" s="42" t="s">
        <v>674</v>
      </c>
      <c r="C101" s="42" t="s">
        <v>472</v>
      </c>
      <c r="D101" s="42" t="s">
        <v>41</v>
      </c>
      <c r="E101" s="58">
        <v>71112</v>
      </c>
      <c r="F101" s="58">
        <v>35146</v>
      </c>
      <c r="G101" s="58">
        <v>35966</v>
      </c>
      <c r="H101" s="58">
        <v>0</v>
      </c>
    </row>
    <row r="102" spans="1:9" x14ac:dyDescent="0.25">
      <c r="A102" s="42" t="s">
        <v>675</v>
      </c>
      <c r="B102" s="42" t="s">
        <v>676</v>
      </c>
      <c r="C102" s="42" t="s">
        <v>479</v>
      </c>
      <c r="D102" s="42" t="s">
        <v>163</v>
      </c>
      <c r="E102" s="58">
        <v>2781379</v>
      </c>
      <c r="F102" s="58">
        <v>1983985</v>
      </c>
      <c r="G102" s="58">
        <v>797394</v>
      </c>
      <c r="H102" s="58">
        <v>0</v>
      </c>
    </row>
    <row r="103" spans="1:9" x14ac:dyDescent="0.25">
      <c r="A103" s="42" t="s">
        <v>677</v>
      </c>
      <c r="B103" s="42" t="s">
        <v>678</v>
      </c>
      <c r="C103" s="42" t="s">
        <v>479</v>
      </c>
      <c r="D103" s="42" t="s">
        <v>163</v>
      </c>
      <c r="E103" s="58">
        <v>2244517</v>
      </c>
      <c r="F103" s="58">
        <v>613133</v>
      </c>
      <c r="G103" s="58">
        <v>1631384</v>
      </c>
      <c r="H103" s="58">
        <v>0</v>
      </c>
    </row>
    <row r="104" spans="1:9" x14ac:dyDescent="0.25">
      <c r="A104" s="42" t="s">
        <v>679</v>
      </c>
      <c r="B104" s="42" t="s">
        <v>680</v>
      </c>
      <c r="C104" s="42" t="s">
        <v>479</v>
      </c>
      <c r="D104" s="42" t="s">
        <v>163</v>
      </c>
      <c r="E104" s="58">
        <v>226690</v>
      </c>
      <c r="F104" s="58">
        <v>212238</v>
      </c>
      <c r="G104" s="58">
        <v>14452</v>
      </c>
      <c r="H104" s="58">
        <v>0</v>
      </c>
    </row>
    <row r="105" spans="1:9" x14ac:dyDescent="0.25">
      <c r="A105" s="42" t="s">
        <v>681</v>
      </c>
      <c r="B105" s="42" t="s">
        <v>682</v>
      </c>
      <c r="C105" s="42" t="s">
        <v>472</v>
      </c>
      <c r="D105" s="42" t="s">
        <v>41</v>
      </c>
      <c r="E105" s="58">
        <v>68328</v>
      </c>
      <c r="F105" s="58">
        <v>0</v>
      </c>
      <c r="G105" s="58">
        <v>68328</v>
      </c>
      <c r="H105" s="58">
        <v>0</v>
      </c>
    </row>
    <row r="106" spans="1:9" x14ac:dyDescent="0.25">
      <c r="A106" s="42" t="s">
        <v>683</v>
      </c>
      <c r="B106" s="42" t="s">
        <v>684</v>
      </c>
      <c r="C106" s="42" t="s">
        <v>472</v>
      </c>
      <c r="D106" s="42" t="s">
        <v>41</v>
      </c>
      <c r="E106" s="58">
        <v>2098333</v>
      </c>
      <c r="F106" s="58">
        <v>1062138</v>
      </c>
      <c r="G106" s="58">
        <v>1036195</v>
      </c>
      <c r="H106" s="58">
        <v>2908.602645942</v>
      </c>
    </row>
    <row r="107" spans="1:9" x14ac:dyDescent="0.25">
      <c r="A107" s="42" t="s">
        <v>685</v>
      </c>
      <c r="B107" s="42" t="s">
        <v>686</v>
      </c>
      <c r="C107" s="42" t="s">
        <v>472</v>
      </c>
      <c r="D107" s="42" t="s">
        <v>41</v>
      </c>
      <c r="E107" s="58">
        <v>2090331</v>
      </c>
      <c r="F107" s="58">
        <v>1502036</v>
      </c>
      <c r="G107" s="58">
        <v>588295</v>
      </c>
      <c r="H107" s="58">
        <v>882.56600434800009</v>
      </c>
    </row>
    <row r="108" spans="1:9" x14ac:dyDescent="0.25">
      <c r="A108" s="42" t="s">
        <v>687</v>
      </c>
      <c r="B108" s="42" t="s">
        <v>688</v>
      </c>
      <c r="C108" s="42" t="s">
        <v>472</v>
      </c>
      <c r="D108" s="42" t="s">
        <v>41</v>
      </c>
      <c r="E108" s="58">
        <v>2127521</v>
      </c>
      <c r="F108" s="58">
        <v>1942954</v>
      </c>
      <c r="G108" s="58">
        <v>184567</v>
      </c>
      <c r="H108" s="58">
        <v>0</v>
      </c>
    </row>
    <row r="109" spans="1:9" x14ac:dyDescent="0.25">
      <c r="A109" s="42" t="s">
        <v>689</v>
      </c>
      <c r="B109" s="42" t="s">
        <v>690</v>
      </c>
      <c r="C109" s="42" t="s">
        <v>472</v>
      </c>
      <c r="D109" s="42" t="s">
        <v>41</v>
      </c>
      <c r="E109" s="58">
        <v>736630</v>
      </c>
      <c r="F109" s="58">
        <v>0</v>
      </c>
      <c r="G109" s="58">
        <v>736630</v>
      </c>
      <c r="H109" s="58">
        <v>0</v>
      </c>
    </row>
    <row r="110" spans="1:9" x14ac:dyDescent="0.25">
      <c r="A110" s="42" t="s">
        <v>691</v>
      </c>
      <c r="B110" s="42" t="s">
        <v>692</v>
      </c>
      <c r="C110" s="42" t="s">
        <v>472</v>
      </c>
      <c r="D110" s="42" t="s">
        <v>41</v>
      </c>
      <c r="E110" s="58">
        <v>539084</v>
      </c>
      <c r="F110" s="58">
        <v>0</v>
      </c>
      <c r="G110" s="58">
        <v>539084</v>
      </c>
      <c r="H110" s="58">
        <v>3075.876111</v>
      </c>
    </row>
    <row r="111" spans="1:9" x14ac:dyDescent="0.25">
      <c r="A111" s="42" t="s">
        <v>693</v>
      </c>
      <c r="B111" s="42" t="s">
        <v>694</v>
      </c>
      <c r="C111" s="42" t="s">
        <v>472</v>
      </c>
      <c r="D111" s="42" t="s">
        <v>41</v>
      </c>
      <c r="E111" s="58">
        <v>2324331</v>
      </c>
      <c r="F111" s="58">
        <v>392852</v>
      </c>
      <c r="G111" s="58">
        <v>1931479</v>
      </c>
      <c r="H111" s="58">
        <v>6507.648672714</v>
      </c>
    </row>
    <row r="112" spans="1:9" x14ac:dyDescent="0.25">
      <c r="A112" s="42" t="s">
        <v>695</v>
      </c>
      <c r="B112" s="42" t="s">
        <v>696</v>
      </c>
      <c r="C112" s="42" t="s">
        <v>472</v>
      </c>
      <c r="D112" s="42" t="s">
        <v>41</v>
      </c>
      <c r="E112" s="58">
        <v>0</v>
      </c>
      <c r="F112" s="58">
        <v>0</v>
      </c>
      <c r="G112" s="58">
        <v>0</v>
      </c>
      <c r="H112" s="58">
        <v>0</v>
      </c>
      <c r="I112" t="s">
        <v>697</v>
      </c>
    </row>
    <row r="113" spans="1:9" x14ac:dyDescent="0.25">
      <c r="A113" s="42" t="s">
        <v>698</v>
      </c>
      <c r="B113" s="42" t="s">
        <v>699</v>
      </c>
      <c r="C113" s="42" t="s">
        <v>472</v>
      </c>
      <c r="D113" s="42" t="s">
        <v>41</v>
      </c>
      <c r="E113" s="58">
        <v>20649</v>
      </c>
      <c r="F113" s="58">
        <v>19108</v>
      </c>
      <c r="G113" s="58">
        <v>1541</v>
      </c>
      <c r="H113" s="58">
        <v>0</v>
      </c>
    </row>
    <row r="114" spans="1:9" x14ac:dyDescent="0.25">
      <c r="A114" s="42" t="s">
        <v>700</v>
      </c>
      <c r="B114" s="42" t="s">
        <v>701</v>
      </c>
      <c r="C114" s="42" t="s">
        <v>479</v>
      </c>
      <c r="D114" s="42" t="s">
        <v>41</v>
      </c>
      <c r="E114" s="58">
        <v>71023260</v>
      </c>
      <c r="F114" s="58">
        <v>11305814</v>
      </c>
      <c r="G114" s="58">
        <v>59717446</v>
      </c>
      <c r="H114" s="58">
        <v>337914.34278075601</v>
      </c>
    </row>
    <row r="115" spans="1:9" x14ac:dyDescent="0.25">
      <c r="A115" s="42" t="s">
        <v>702</v>
      </c>
      <c r="B115" s="42" t="s">
        <v>703</v>
      </c>
      <c r="C115" s="42" t="s">
        <v>472</v>
      </c>
      <c r="D115" s="42" t="s">
        <v>41</v>
      </c>
      <c r="E115" s="58">
        <v>2260806</v>
      </c>
      <c r="F115" s="58">
        <v>0</v>
      </c>
      <c r="G115" s="58">
        <v>2260806</v>
      </c>
      <c r="H115" s="58">
        <v>1193.42263467</v>
      </c>
    </row>
    <row r="116" spans="1:9" x14ac:dyDescent="0.25">
      <c r="A116" s="42" t="s">
        <v>704</v>
      </c>
      <c r="B116" s="42" t="s">
        <v>705</v>
      </c>
      <c r="C116" s="42" t="s">
        <v>479</v>
      </c>
      <c r="D116" s="42" t="s">
        <v>163</v>
      </c>
      <c r="E116" s="58">
        <v>88818</v>
      </c>
      <c r="F116" s="58">
        <v>0</v>
      </c>
      <c r="G116" s="58">
        <v>88818</v>
      </c>
      <c r="H116" s="58">
        <v>0</v>
      </c>
    </row>
    <row r="117" spans="1:9" x14ac:dyDescent="0.25">
      <c r="A117" s="42" t="s">
        <v>706</v>
      </c>
      <c r="B117" s="42" t="s">
        <v>707</v>
      </c>
      <c r="C117" s="42" t="s">
        <v>479</v>
      </c>
      <c r="D117" s="42" t="s">
        <v>41</v>
      </c>
      <c r="E117" s="58">
        <v>748892</v>
      </c>
      <c r="F117" s="58">
        <v>209819</v>
      </c>
      <c r="G117" s="58">
        <v>539073</v>
      </c>
      <c r="H117" s="58">
        <v>2722.435748802</v>
      </c>
    </row>
    <row r="118" spans="1:9" x14ac:dyDescent="0.25">
      <c r="A118" s="42" t="s">
        <v>708</v>
      </c>
      <c r="B118" s="42" t="s">
        <v>709</v>
      </c>
      <c r="C118" s="42" t="s">
        <v>472</v>
      </c>
      <c r="D118" s="42" t="s">
        <v>41</v>
      </c>
      <c r="E118" s="58">
        <v>231340</v>
      </c>
      <c r="F118" s="58">
        <v>198968</v>
      </c>
      <c r="G118" s="58">
        <v>32372</v>
      </c>
      <c r="H118" s="58">
        <v>561.10091658600004</v>
      </c>
    </row>
    <row r="119" spans="1:9" x14ac:dyDescent="0.25">
      <c r="A119" s="42" t="s">
        <v>710</v>
      </c>
      <c r="B119" s="42" t="s">
        <v>711</v>
      </c>
      <c r="C119" s="42" t="s">
        <v>472</v>
      </c>
      <c r="D119" s="42" t="s">
        <v>41</v>
      </c>
      <c r="E119" s="58">
        <v>0</v>
      </c>
      <c r="F119" s="58">
        <v>0</v>
      </c>
      <c r="G119" s="58">
        <v>0</v>
      </c>
      <c r="H119" s="58">
        <v>0</v>
      </c>
    </row>
    <row r="120" spans="1:9" x14ac:dyDescent="0.25">
      <c r="A120" s="42" t="s">
        <v>712</v>
      </c>
      <c r="B120" s="42" t="s">
        <v>713</v>
      </c>
      <c r="C120" s="42" t="s">
        <v>472</v>
      </c>
      <c r="D120" s="42" t="s">
        <v>41</v>
      </c>
      <c r="E120" s="58">
        <v>10236261</v>
      </c>
      <c r="F120" s="58">
        <v>5582433</v>
      </c>
      <c r="G120" s="58">
        <v>4653828</v>
      </c>
      <c r="H120" s="58">
        <v>2574.834053736</v>
      </c>
    </row>
    <row r="121" spans="1:9" x14ac:dyDescent="0.25">
      <c r="A121" s="42" t="s">
        <v>714</v>
      </c>
      <c r="B121" s="42" t="s">
        <v>715</v>
      </c>
      <c r="C121" s="42" t="s">
        <v>479</v>
      </c>
      <c r="D121" s="42" t="s">
        <v>41</v>
      </c>
      <c r="E121" s="58">
        <v>363204</v>
      </c>
      <c r="F121" s="58">
        <v>152198</v>
      </c>
      <c r="G121" s="58">
        <v>211006</v>
      </c>
      <c r="H121" s="58">
        <v>904.45747875000006</v>
      </c>
    </row>
    <row r="122" spans="1:9" x14ac:dyDescent="0.25">
      <c r="A122" s="42" t="s">
        <v>716</v>
      </c>
      <c r="B122" s="42" t="s">
        <v>717</v>
      </c>
      <c r="C122" s="42" t="s">
        <v>479</v>
      </c>
      <c r="D122" s="42" t="s">
        <v>163</v>
      </c>
      <c r="E122" s="58">
        <v>217540</v>
      </c>
      <c r="F122" s="58">
        <v>178078</v>
      </c>
      <c r="G122" s="58">
        <v>39462</v>
      </c>
      <c r="H122" s="58">
        <v>0</v>
      </c>
    </row>
    <row r="123" spans="1:9" x14ac:dyDescent="0.25">
      <c r="A123" s="42" t="s">
        <v>718</v>
      </c>
      <c r="B123" s="42" t="s">
        <v>719</v>
      </c>
      <c r="C123" s="42" t="s">
        <v>472</v>
      </c>
      <c r="D123" s="42" t="s">
        <v>41</v>
      </c>
      <c r="E123" s="58">
        <v>1427136</v>
      </c>
      <c r="F123" s="58">
        <v>1106457</v>
      </c>
      <c r="G123" s="58">
        <v>320679</v>
      </c>
      <c r="H123" s="58">
        <v>0</v>
      </c>
    </row>
    <row r="124" spans="1:9" x14ac:dyDescent="0.25">
      <c r="A124" s="42" t="s">
        <v>720</v>
      </c>
      <c r="B124" s="42" t="s">
        <v>721</v>
      </c>
      <c r="C124" s="42" t="s">
        <v>479</v>
      </c>
      <c r="D124" s="42" t="s">
        <v>163</v>
      </c>
      <c r="E124" s="58">
        <v>11413</v>
      </c>
      <c r="F124" s="58">
        <v>0</v>
      </c>
      <c r="G124" s="58">
        <v>11413</v>
      </c>
      <c r="H124" s="58">
        <v>0</v>
      </c>
    </row>
    <row r="125" spans="1:9" x14ac:dyDescent="0.25">
      <c r="A125" s="42" t="s">
        <v>722</v>
      </c>
      <c r="B125" s="42" t="s">
        <v>723</v>
      </c>
      <c r="C125" s="42" t="s">
        <v>479</v>
      </c>
      <c r="D125" s="42" t="s">
        <v>163</v>
      </c>
      <c r="E125" s="58">
        <v>666375</v>
      </c>
      <c r="F125" s="58">
        <v>305614</v>
      </c>
      <c r="G125" s="58">
        <v>360761</v>
      </c>
      <c r="H125" s="58">
        <v>0</v>
      </c>
    </row>
    <row r="126" spans="1:9" x14ac:dyDescent="0.25">
      <c r="A126" s="42" t="s">
        <v>724</v>
      </c>
      <c r="B126" s="42" t="s">
        <v>725</v>
      </c>
      <c r="C126" s="42" t="s">
        <v>479</v>
      </c>
      <c r="D126" s="42" t="s">
        <v>163</v>
      </c>
      <c r="E126" s="58">
        <v>210226</v>
      </c>
      <c r="F126" s="58">
        <v>65095</v>
      </c>
      <c r="G126" s="58">
        <v>145131</v>
      </c>
      <c r="H126" s="58">
        <v>0</v>
      </c>
    </row>
    <row r="127" spans="1:9" x14ac:dyDescent="0.25">
      <c r="A127" s="42" t="s">
        <v>726</v>
      </c>
      <c r="B127" s="42" t="s">
        <v>727</v>
      </c>
      <c r="C127" s="42" t="s">
        <v>472</v>
      </c>
      <c r="D127" s="42" t="s">
        <v>41</v>
      </c>
      <c r="E127" s="58">
        <v>7478663</v>
      </c>
      <c r="F127" s="58">
        <v>4900176</v>
      </c>
      <c r="G127" s="58">
        <v>2578487</v>
      </c>
      <c r="H127" s="58">
        <v>1456.742997822</v>
      </c>
    </row>
    <row r="128" spans="1:9" x14ac:dyDescent="0.25">
      <c r="A128" s="42" t="s">
        <v>728</v>
      </c>
      <c r="B128" s="42" t="s">
        <v>729</v>
      </c>
      <c r="C128" s="42" t="s">
        <v>472</v>
      </c>
      <c r="D128" s="42" t="s">
        <v>41</v>
      </c>
      <c r="E128" s="58">
        <v>0</v>
      </c>
      <c r="F128" s="58">
        <v>0</v>
      </c>
      <c r="G128" s="58">
        <v>0</v>
      </c>
      <c r="H128" s="58">
        <v>0</v>
      </c>
      <c r="I128" t="s">
        <v>697</v>
      </c>
    </row>
    <row r="129" spans="1:8" x14ac:dyDescent="0.25">
      <c r="A129" s="42" t="s">
        <v>730</v>
      </c>
      <c r="B129" s="42" t="s">
        <v>731</v>
      </c>
      <c r="C129" s="42" t="s">
        <v>479</v>
      </c>
      <c r="D129" s="42" t="s">
        <v>163</v>
      </c>
      <c r="E129" s="58">
        <v>1225417</v>
      </c>
      <c r="F129" s="58">
        <v>910350</v>
      </c>
      <c r="G129" s="58">
        <v>315067</v>
      </c>
      <c r="H129" s="58">
        <v>0</v>
      </c>
    </row>
    <row r="130" spans="1:8" x14ac:dyDescent="0.25">
      <c r="A130" s="42" t="s">
        <v>732</v>
      </c>
      <c r="B130" s="42" t="s">
        <v>733</v>
      </c>
      <c r="C130" s="42" t="s">
        <v>479</v>
      </c>
      <c r="D130" s="42" t="s">
        <v>163</v>
      </c>
      <c r="E130" s="58">
        <v>9271201</v>
      </c>
      <c r="F130" s="58">
        <v>6341940</v>
      </c>
      <c r="G130" s="58">
        <v>2929261</v>
      </c>
      <c r="H130" s="58">
        <v>0</v>
      </c>
    </row>
    <row r="131" spans="1:8" x14ac:dyDescent="0.25">
      <c r="A131" s="42" t="s">
        <v>734</v>
      </c>
      <c r="B131" s="42" t="s">
        <v>735</v>
      </c>
      <c r="C131" s="42" t="s">
        <v>479</v>
      </c>
      <c r="D131" s="42" t="s">
        <v>163</v>
      </c>
      <c r="E131" s="58">
        <v>67862</v>
      </c>
      <c r="F131" s="58">
        <v>0</v>
      </c>
      <c r="G131" s="58">
        <v>67862</v>
      </c>
      <c r="H131" s="58">
        <v>0</v>
      </c>
    </row>
    <row r="132" spans="1:8" x14ac:dyDescent="0.25">
      <c r="A132" s="42" t="s">
        <v>146</v>
      </c>
      <c r="B132" s="42" t="s">
        <v>736</v>
      </c>
      <c r="C132" s="42" t="s">
        <v>472</v>
      </c>
      <c r="D132" s="42" t="s">
        <v>41</v>
      </c>
      <c r="E132" s="58">
        <v>56639</v>
      </c>
      <c r="F132" s="58">
        <v>0</v>
      </c>
      <c r="G132" s="58">
        <v>56639</v>
      </c>
      <c r="H132" s="58">
        <v>0</v>
      </c>
    </row>
    <row r="133" spans="1:8" x14ac:dyDescent="0.25">
      <c r="A133" s="42" t="s">
        <v>737</v>
      </c>
      <c r="B133" s="42" t="s">
        <v>738</v>
      </c>
      <c r="C133" s="42" t="s">
        <v>472</v>
      </c>
      <c r="D133" s="42" t="s">
        <v>41</v>
      </c>
      <c r="E133" s="58">
        <v>15277</v>
      </c>
      <c r="F133" s="58">
        <v>0</v>
      </c>
      <c r="G133" s="58">
        <v>15277</v>
      </c>
      <c r="H133" s="58">
        <v>0</v>
      </c>
    </row>
    <row r="134" spans="1:8" x14ac:dyDescent="0.25">
      <c r="A134" s="42" t="s">
        <v>739</v>
      </c>
      <c r="B134" s="42" t="s">
        <v>740</v>
      </c>
      <c r="C134" s="42" t="s">
        <v>472</v>
      </c>
      <c r="D134" s="42" t="s">
        <v>41</v>
      </c>
      <c r="E134" s="58">
        <v>2735</v>
      </c>
      <c r="F134" s="58">
        <v>0</v>
      </c>
      <c r="G134" s="58">
        <v>2735</v>
      </c>
      <c r="H134" s="58">
        <v>0</v>
      </c>
    </row>
    <row r="135" spans="1:8" x14ac:dyDescent="0.25">
      <c r="A135" s="42" t="s">
        <v>741</v>
      </c>
      <c r="B135" s="42" t="s">
        <v>742</v>
      </c>
      <c r="C135" s="42" t="s">
        <v>472</v>
      </c>
      <c r="D135" s="42" t="s">
        <v>41</v>
      </c>
      <c r="E135" s="58">
        <v>11415956</v>
      </c>
      <c r="F135" s="58">
        <v>3326578</v>
      </c>
      <c r="G135" s="58">
        <v>8089378</v>
      </c>
      <c r="H135" s="58">
        <v>15787.967599488002</v>
      </c>
    </row>
    <row r="136" spans="1:8" x14ac:dyDescent="0.25">
      <c r="A136" s="42" t="s">
        <v>743</v>
      </c>
      <c r="B136" s="42" t="s">
        <v>744</v>
      </c>
      <c r="C136" s="42" t="s">
        <v>472</v>
      </c>
      <c r="D136" s="42" t="s">
        <v>41</v>
      </c>
      <c r="E136" s="58">
        <v>1491975</v>
      </c>
      <c r="F136" s="58">
        <v>1073793</v>
      </c>
      <c r="G136" s="58">
        <v>418182</v>
      </c>
      <c r="H136" s="58">
        <v>1360.1080221960001</v>
      </c>
    </row>
    <row r="137" spans="1:8" x14ac:dyDescent="0.25">
      <c r="A137" s="42" t="s">
        <v>745</v>
      </c>
      <c r="B137" s="42" t="s">
        <v>746</v>
      </c>
      <c r="C137" s="42" t="s">
        <v>472</v>
      </c>
      <c r="D137" s="42" t="s">
        <v>41</v>
      </c>
      <c r="E137" s="58">
        <v>277873</v>
      </c>
      <c r="F137" s="58">
        <v>0</v>
      </c>
      <c r="G137" s="58">
        <v>277873</v>
      </c>
      <c r="H137" s="58">
        <v>0</v>
      </c>
    </row>
    <row r="138" spans="1:8" x14ac:dyDescent="0.25">
      <c r="A138" s="42" t="s">
        <v>747</v>
      </c>
      <c r="B138" s="42" t="s">
        <v>748</v>
      </c>
      <c r="C138" s="42" t="s">
        <v>472</v>
      </c>
      <c r="D138" s="42" t="s">
        <v>41</v>
      </c>
      <c r="E138" s="58">
        <v>22587016</v>
      </c>
      <c r="F138" s="58">
        <v>15822696</v>
      </c>
      <c r="G138" s="58">
        <v>6764320</v>
      </c>
      <c r="H138" s="58">
        <v>43752.478316190005</v>
      </c>
    </row>
    <row r="139" spans="1:8" x14ac:dyDescent="0.25">
      <c r="A139" s="42" t="s">
        <v>749</v>
      </c>
      <c r="B139" s="42" t="s">
        <v>750</v>
      </c>
      <c r="C139" s="42" t="s">
        <v>472</v>
      </c>
      <c r="D139" s="42" t="s">
        <v>41</v>
      </c>
      <c r="E139" s="58">
        <v>0</v>
      </c>
      <c r="F139" s="58">
        <v>0</v>
      </c>
      <c r="G139" s="58">
        <v>0</v>
      </c>
      <c r="H139" s="58">
        <v>0</v>
      </c>
    </row>
    <row r="140" spans="1:8" x14ac:dyDescent="0.25">
      <c r="A140" s="42" t="s">
        <v>751</v>
      </c>
      <c r="B140" s="42" t="s">
        <v>752</v>
      </c>
      <c r="C140" s="42" t="s">
        <v>472</v>
      </c>
      <c r="D140" s="42" t="s">
        <v>41</v>
      </c>
      <c r="E140" s="58">
        <v>1123132</v>
      </c>
      <c r="F140" s="58">
        <v>1090320</v>
      </c>
      <c r="G140" s="58">
        <v>32812</v>
      </c>
      <c r="H140" s="58">
        <v>0</v>
      </c>
    </row>
    <row r="141" spans="1:8" x14ac:dyDescent="0.25">
      <c r="A141" s="42" t="s">
        <v>753</v>
      </c>
      <c r="B141" s="42" t="s">
        <v>754</v>
      </c>
      <c r="C141" s="42" t="s">
        <v>472</v>
      </c>
      <c r="D141" s="42" t="s">
        <v>41</v>
      </c>
      <c r="E141" s="58">
        <v>27015</v>
      </c>
      <c r="F141" s="58">
        <v>0</v>
      </c>
      <c r="G141" s="58">
        <v>27015</v>
      </c>
      <c r="H141" s="58">
        <v>0</v>
      </c>
    </row>
    <row r="142" spans="1:8" x14ac:dyDescent="0.25">
      <c r="A142" s="42" t="s">
        <v>755</v>
      </c>
      <c r="B142" s="42" t="s">
        <v>756</v>
      </c>
      <c r="C142" s="42" t="s">
        <v>472</v>
      </c>
      <c r="D142" s="42" t="s">
        <v>41</v>
      </c>
      <c r="E142" s="58">
        <v>3115170</v>
      </c>
      <c r="F142" s="58">
        <v>0</v>
      </c>
      <c r="G142" s="58">
        <v>3115170</v>
      </c>
      <c r="H142" s="58">
        <v>0</v>
      </c>
    </row>
    <row r="143" spans="1:8" x14ac:dyDescent="0.25">
      <c r="A143" s="42" t="s">
        <v>757</v>
      </c>
      <c r="B143" s="42" t="s">
        <v>758</v>
      </c>
      <c r="C143" s="42" t="s">
        <v>479</v>
      </c>
      <c r="D143" s="42" t="s">
        <v>163</v>
      </c>
      <c r="E143" s="58">
        <v>39944</v>
      </c>
      <c r="F143" s="58">
        <v>0</v>
      </c>
      <c r="G143" s="58">
        <v>39944</v>
      </c>
      <c r="H143" s="58">
        <v>0</v>
      </c>
    </row>
    <row r="144" spans="1:8" x14ac:dyDescent="0.25">
      <c r="A144" s="42" t="s">
        <v>759</v>
      </c>
      <c r="B144" s="42" t="s">
        <v>760</v>
      </c>
      <c r="C144" s="42" t="s">
        <v>472</v>
      </c>
      <c r="D144" s="42" t="s">
        <v>41</v>
      </c>
      <c r="E144" s="58">
        <v>21011</v>
      </c>
      <c r="F144" s="58">
        <v>0</v>
      </c>
      <c r="G144" s="58">
        <v>21011</v>
      </c>
      <c r="H144" s="58">
        <v>0</v>
      </c>
    </row>
    <row r="145" spans="1:9" x14ac:dyDescent="0.25">
      <c r="A145" s="42" t="s">
        <v>761</v>
      </c>
      <c r="B145" s="42" t="s">
        <v>762</v>
      </c>
      <c r="C145" s="42" t="s">
        <v>472</v>
      </c>
      <c r="D145" s="42" t="s">
        <v>41</v>
      </c>
      <c r="E145" s="58">
        <v>50476</v>
      </c>
      <c r="F145" s="58">
        <v>0</v>
      </c>
      <c r="G145" s="58">
        <v>50476</v>
      </c>
      <c r="H145" s="58">
        <v>0</v>
      </c>
    </row>
    <row r="146" spans="1:9" x14ac:dyDescent="0.25">
      <c r="A146" s="42" t="s">
        <v>763</v>
      </c>
      <c r="B146" s="42" t="s">
        <v>764</v>
      </c>
      <c r="C146" s="42" t="s">
        <v>472</v>
      </c>
      <c r="D146" s="42" t="s">
        <v>41</v>
      </c>
      <c r="E146" s="58">
        <v>368493</v>
      </c>
      <c r="F146" s="58">
        <v>270581</v>
      </c>
      <c r="G146" s="58">
        <v>97912</v>
      </c>
      <c r="H146" s="58">
        <v>0</v>
      </c>
    </row>
    <row r="147" spans="1:9" x14ac:dyDescent="0.25">
      <c r="A147" s="42" t="s">
        <v>765</v>
      </c>
      <c r="B147" s="42" t="s">
        <v>766</v>
      </c>
      <c r="C147" s="42" t="s">
        <v>472</v>
      </c>
      <c r="D147" s="42" t="s">
        <v>41</v>
      </c>
      <c r="E147" s="58">
        <v>41239</v>
      </c>
      <c r="F147" s="58">
        <v>0</v>
      </c>
      <c r="G147" s="58">
        <v>41239</v>
      </c>
      <c r="H147" s="58">
        <v>0</v>
      </c>
    </row>
    <row r="148" spans="1:9" x14ac:dyDescent="0.25">
      <c r="A148" s="42" t="s">
        <v>8</v>
      </c>
      <c r="B148" s="42" t="s">
        <v>767</v>
      </c>
      <c r="C148" s="42" t="s">
        <v>472</v>
      </c>
      <c r="D148" s="42" t="s">
        <v>41</v>
      </c>
      <c r="E148" s="58">
        <v>4888205</v>
      </c>
      <c r="F148" s="58">
        <v>3514505</v>
      </c>
      <c r="G148" s="58">
        <v>1373700</v>
      </c>
      <c r="H148" s="58">
        <v>6397.182344154</v>
      </c>
    </row>
    <row r="149" spans="1:9" x14ac:dyDescent="0.25">
      <c r="A149" s="42" t="s">
        <v>768</v>
      </c>
      <c r="B149" s="42" t="s">
        <v>769</v>
      </c>
      <c r="C149" s="42" t="s">
        <v>479</v>
      </c>
      <c r="D149" s="42" t="s">
        <v>41</v>
      </c>
      <c r="E149" s="58">
        <v>263376</v>
      </c>
      <c r="F149" s="58">
        <v>0</v>
      </c>
      <c r="G149" s="58">
        <v>263376</v>
      </c>
      <c r="H149" s="58">
        <v>1265.20268637</v>
      </c>
    </row>
    <row r="150" spans="1:9" x14ac:dyDescent="0.25">
      <c r="A150" s="42" t="s">
        <v>770</v>
      </c>
      <c r="B150" s="42" t="s">
        <v>771</v>
      </c>
      <c r="C150" s="42" t="s">
        <v>479</v>
      </c>
      <c r="D150" s="42" t="s">
        <v>163</v>
      </c>
      <c r="E150" s="58">
        <v>3917143</v>
      </c>
      <c r="F150" s="58">
        <v>2034491</v>
      </c>
      <c r="G150" s="58">
        <v>1882652</v>
      </c>
      <c r="H150" s="58">
        <v>0</v>
      </c>
    </row>
    <row r="151" spans="1:9" x14ac:dyDescent="0.25">
      <c r="A151" s="42" t="s">
        <v>772</v>
      </c>
      <c r="B151" s="42" t="s">
        <v>773</v>
      </c>
      <c r="C151" s="42" t="s">
        <v>479</v>
      </c>
      <c r="D151" s="42" t="s">
        <v>163</v>
      </c>
      <c r="E151" s="58">
        <v>0</v>
      </c>
      <c r="F151" s="58">
        <v>0</v>
      </c>
      <c r="G151" s="58">
        <v>0</v>
      </c>
      <c r="H151" s="58">
        <v>0</v>
      </c>
    </row>
    <row r="152" spans="1:9" x14ac:dyDescent="0.25">
      <c r="A152" s="42" t="s">
        <v>774</v>
      </c>
      <c r="B152" s="42" t="s">
        <v>775</v>
      </c>
      <c r="C152" s="42" t="s">
        <v>479</v>
      </c>
      <c r="D152" s="42" t="s">
        <v>163</v>
      </c>
      <c r="E152" s="58">
        <v>0</v>
      </c>
      <c r="F152" s="58">
        <v>0</v>
      </c>
      <c r="G152" s="58">
        <v>0</v>
      </c>
      <c r="H152" s="58">
        <v>0</v>
      </c>
    </row>
    <row r="153" spans="1:9" x14ac:dyDescent="0.25">
      <c r="A153" s="42" t="s">
        <v>776</v>
      </c>
      <c r="B153" s="42" t="s">
        <v>777</v>
      </c>
      <c r="C153" s="42" t="s">
        <v>472</v>
      </c>
      <c r="D153" s="42" t="s">
        <v>41</v>
      </c>
      <c r="E153" s="58">
        <v>833656</v>
      </c>
      <c r="F153" s="58">
        <v>256394</v>
      </c>
      <c r="G153" s="58">
        <v>577262</v>
      </c>
      <c r="H153" s="58">
        <v>1299.50720907</v>
      </c>
    </row>
    <row r="154" spans="1:9" x14ac:dyDescent="0.25">
      <c r="A154" s="42" t="s">
        <v>778</v>
      </c>
      <c r="B154" s="42" t="s">
        <v>779</v>
      </c>
      <c r="C154" s="42" t="s">
        <v>479</v>
      </c>
      <c r="D154" s="42" t="s">
        <v>163</v>
      </c>
      <c r="E154" s="58">
        <v>50017</v>
      </c>
      <c r="F154" s="58">
        <v>0</v>
      </c>
      <c r="G154" s="58">
        <v>50017</v>
      </c>
      <c r="H154" s="58">
        <v>0</v>
      </c>
    </row>
    <row r="155" spans="1:9" x14ac:dyDescent="0.25">
      <c r="A155" s="42" t="s">
        <v>780</v>
      </c>
      <c r="B155" s="42" t="s">
        <v>781</v>
      </c>
      <c r="C155" s="42" t="s">
        <v>479</v>
      </c>
      <c r="D155" s="42" t="s">
        <v>163</v>
      </c>
      <c r="E155" s="58">
        <v>0</v>
      </c>
      <c r="F155" s="58">
        <v>0</v>
      </c>
      <c r="G155" s="58">
        <v>0</v>
      </c>
      <c r="H155" s="58">
        <v>0</v>
      </c>
    </row>
    <row r="156" spans="1:9" x14ac:dyDescent="0.25">
      <c r="A156" s="42" t="s">
        <v>782</v>
      </c>
      <c r="B156" s="42" t="s">
        <v>783</v>
      </c>
      <c r="C156" s="42" t="s">
        <v>479</v>
      </c>
      <c r="D156" s="42" t="s">
        <v>163</v>
      </c>
      <c r="E156" s="58">
        <v>676690</v>
      </c>
      <c r="F156" s="58">
        <v>89363</v>
      </c>
      <c r="G156" s="58">
        <v>587327</v>
      </c>
      <c r="H156" s="58">
        <v>0</v>
      </c>
    </row>
    <row r="157" spans="1:9" x14ac:dyDescent="0.25">
      <c r="A157" s="42" t="s">
        <v>784</v>
      </c>
      <c r="B157" s="42" t="s">
        <v>785</v>
      </c>
      <c r="C157" s="42" t="s">
        <v>472</v>
      </c>
      <c r="D157" s="42" t="s">
        <v>41</v>
      </c>
      <c r="E157" s="58">
        <v>1693839</v>
      </c>
      <c r="F157" s="58">
        <v>1357854</v>
      </c>
      <c r="G157" s="58">
        <v>335985</v>
      </c>
      <c r="H157" s="58">
        <v>0</v>
      </c>
    </row>
    <row r="158" spans="1:9" x14ac:dyDescent="0.25">
      <c r="A158" s="42" t="s">
        <v>786</v>
      </c>
      <c r="B158" s="42" t="s">
        <v>787</v>
      </c>
      <c r="C158" s="42" t="s">
        <v>479</v>
      </c>
      <c r="D158" s="42" t="s">
        <v>163</v>
      </c>
      <c r="E158" s="58">
        <v>2970556</v>
      </c>
      <c r="F158" s="58">
        <v>1944339</v>
      </c>
      <c r="G158" s="58">
        <v>1026217</v>
      </c>
      <c r="H158" s="58">
        <v>0</v>
      </c>
    </row>
    <row r="159" spans="1:9" x14ac:dyDescent="0.25">
      <c r="A159" s="42" t="s">
        <v>788</v>
      </c>
      <c r="B159" s="42" t="s">
        <v>789</v>
      </c>
      <c r="C159" s="42" t="s">
        <v>472</v>
      </c>
      <c r="D159" s="42" t="s">
        <v>41</v>
      </c>
      <c r="E159" s="42">
        <v>0</v>
      </c>
      <c r="F159" s="42">
        <v>0</v>
      </c>
      <c r="G159" s="42">
        <v>0</v>
      </c>
      <c r="H159" s="42">
        <v>0</v>
      </c>
      <c r="I159" t="s">
        <v>790</v>
      </c>
    </row>
    <row r="160" spans="1:9" x14ac:dyDescent="0.25">
      <c r="A160" s="42" t="s">
        <v>791</v>
      </c>
      <c r="B160" s="42" t="s">
        <v>792</v>
      </c>
      <c r="C160" s="42" t="s">
        <v>472</v>
      </c>
      <c r="D160" s="42" t="s">
        <v>41</v>
      </c>
      <c r="E160" s="58">
        <v>54145849</v>
      </c>
      <c r="F160" s="58">
        <v>25690645</v>
      </c>
      <c r="G160" s="58">
        <v>28455204</v>
      </c>
      <c r="H160" s="58">
        <v>200702.17887980401</v>
      </c>
    </row>
    <row r="161" spans="1:8" x14ac:dyDescent="0.25">
      <c r="A161" s="42" t="s">
        <v>793</v>
      </c>
      <c r="B161" s="42" t="s">
        <v>794</v>
      </c>
      <c r="C161" s="42" t="s">
        <v>472</v>
      </c>
      <c r="D161" s="42" t="s">
        <v>41</v>
      </c>
      <c r="E161" s="58">
        <v>1752729</v>
      </c>
      <c r="F161" s="58">
        <v>1628963</v>
      </c>
      <c r="G161" s="58">
        <v>123766</v>
      </c>
      <c r="H161" s="58">
        <v>0</v>
      </c>
    </row>
    <row r="162" spans="1:8" x14ac:dyDescent="0.25">
      <c r="A162" s="42" t="s">
        <v>795</v>
      </c>
      <c r="B162" s="42" t="s">
        <v>796</v>
      </c>
      <c r="C162" s="42" t="s">
        <v>479</v>
      </c>
      <c r="D162" s="42" t="s">
        <v>163</v>
      </c>
      <c r="E162" s="58">
        <v>264818</v>
      </c>
      <c r="F162" s="58">
        <v>142061</v>
      </c>
      <c r="G162" s="58">
        <v>122757</v>
      </c>
      <c r="H162" s="58">
        <v>0</v>
      </c>
    </row>
    <row r="163" spans="1:8" x14ac:dyDescent="0.25">
      <c r="A163" s="42" t="s">
        <v>797</v>
      </c>
      <c r="B163" s="42" t="s">
        <v>798</v>
      </c>
      <c r="C163" s="42" t="s">
        <v>472</v>
      </c>
      <c r="D163" s="42" t="s">
        <v>41</v>
      </c>
      <c r="E163" s="58">
        <v>1221456</v>
      </c>
      <c r="F163" s="58">
        <v>835039</v>
      </c>
      <c r="G163" s="58">
        <v>386417</v>
      </c>
      <c r="H163" s="58">
        <v>0</v>
      </c>
    </row>
    <row r="164" spans="1:8" x14ac:dyDescent="0.25">
      <c r="A164" s="42" t="s">
        <v>799</v>
      </c>
      <c r="B164" s="42" t="s">
        <v>800</v>
      </c>
      <c r="C164" s="42" t="s">
        <v>479</v>
      </c>
      <c r="D164" s="42" t="s">
        <v>163</v>
      </c>
      <c r="E164" s="58">
        <v>157023</v>
      </c>
      <c r="F164" s="58">
        <v>154000</v>
      </c>
      <c r="G164" s="58">
        <v>3023</v>
      </c>
      <c r="H164" s="58">
        <v>0</v>
      </c>
    </row>
    <row r="165" spans="1:8" x14ac:dyDescent="0.25">
      <c r="A165" s="42" t="s">
        <v>801</v>
      </c>
      <c r="B165" s="42" t="s">
        <v>802</v>
      </c>
      <c r="C165" s="42" t="s">
        <v>479</v>
      </c>
      <c r="D165" s="42" t="s">
        <v>41</v>
      </c>
      <c r="E165" s="58">
        <v>136497</v>
      </c>
      <c r="F165" s="58">
        <v>0</v>
      </c>
      <c r="G165" s="58">
        <v>136497</v>
      </c>
      <c r="H165" s="58">
        <v>0</v>
      </c>
    </row>
    <row r="166" spans="1:8" x14ac:dyDescent="0.25">
      <c r="A166" s="42" t="s">
        <v>803</v>
      </c>
      <c r="B166" s="42" t="s">
        <v>804</v>
      </c>
      <c r="C166" s="42" t="s">
        <v>479</v>
      </c>
      <c r="D166" s="42" t="s">
        <v>163</v>
      </c>
      <c r="E166" s="58">
        <v>956157</v>
      </c>
      <c r="F166" s="58">
        <v>563646</v>
      </c>
      <c r="G166" s="58">
        <v>392511</v>
      </c>
      <c r="H166" s="58">
        <v>0</v>
      </c>
    </row>
    <row r="167" spans="1:8" x14ac:dyDescent="0.25">
      <c r="A167" s="42" t="s">
        <v>805</v>
      </c>
      <c r="B167" s="42" t="s">
        <v>806</v>
      </c>
      <c r="C167" s="42" t="s">
        <v>479</v>
      </c>
      <c r="D167" s="42" t="s">
        <v>163</v>
      </c>
      <c r="E167" s="58">
        <v>201667</v>
      </c>
      <c r="F167" s="58">
        <v>139256</v>
      </c>
      <c r="G167" s="58">
        <v>62411</v>
      </c>
      <c r="H167" s="58">
        <v>0</v>
      </c>
    </row>
    <row r="168" spans="1:8" x14ac:dyDescent="0.25">
      <c r="A168" s="29" t="s">
        <v>807</v>
      </c>
      <c r="B168" s="42" t="s">
        <v>808</v>
      </c>
      <c r="C168" s="42" t="s">
        <v>472</v>
      </c>
      <c r="D168" s="42" t="s">
        <v>41</v>
      </c>
      <c r="E168" s="58">
        <v>129234</v>
      </c>
      <c r="F168" s="58">
        <v>0</v>
      </c>
      <c r="G168" s="58">
        <v>129234</v>
      </c>
      <c r="H168" s="58">
        <v>0</v>
      </c>
    </row>
    <row r="169" spans="1:8" x14ac:dyDescent="0.25">
      <c r="A169" s="25" t="s">
        <v>809</v>
      </c>
      <c r="B169" s="180" t="s">
        <v>810</v>
      </c>
      <c r="C169" s="180" t="s">
        <v>479</v>
      </c>
      <c r="D169" s="42" t="s">
        <v>163</v>
      </c>
      <c r="E169" s="58">
        <v>45673</v>
      </c>
      <c r="F169" s="58">
        <v>0</v>
      </c>
      <c r="G169" s="58">
        <v>45673</v>
      </c>
      <c r="H169" s="58">
        <v>0</v>
      </c>
    </row>
    <row r="170" spans="1:8" x14ac:dyDescent="0.25">
      <c r="A170" s="29"/>
      <c r="E170" s="58"/>
      <c r="F170" s="58"/>
      <c r="G170" s="58"/>
      <c r="H170" s="179"/>
    </row>
    <row r="171" spans="1:8" x14ac:dyDescent="0.25">
      <c r="A171" s="25"/>
      <c r="B171" s="180"/>
      <c r="C171" s="180"/>
      <c r="D171" s="180"/>
      <c r="E171" s="181"/>
      <c r="F171" s="181"/>
      <c r="G171" s="181"/>
      <c r="H171" s="182"/>
    </row>
  </sheetData>
  <sheetProtection algorithmName="SHA-256" hashValue="k3cSKtp7upAww2R8MGhkkwT7bLYShqaGf6uStXPRe0o=" saltValue="GuZTXLdZwpQKgJVDEWIBuQ==" spinCount="100000" sheet="1" objects="1" scenarios="1"/>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C5A45-84FA-4D7C-AE89-3BE0E4035C20}">
  <sheetPr codeName="Sheet4"/>
  <dimension ref="A1:C202"/>
  <sheetViews>
    <sheetView workbookViewId="0">
      <selection activeCell="C20" sqref="C20"/>
    </sheetView>
  </sheetViews>
  <sheetFormatPr defaultRowHeight="15" x14ac:dyDescent="0.25"/>
  <cols>
    <col min="1" max="1" width="52.5703125" style="42" bestFit="1" customWidth="1"/>
    <col min="3" max="3" width="41.28515625" customWidth="1"/>
  </cols>
  <sheetData>
    <row r="1" spans="1:3" x14ac:dyDescent="0.25">
      <c r="A1" s="57" t="s">
        <v>811</v>
      </c>
      <c r="C1" s="57" t="s">
        <v>812</v>
      </c>
    </row>
    <row r="2" spans="1:3" x14ac:dyDescent="0.25">
      <c r="A2" s="42" t="s">
        <v>813</v>
      </c>
      <c r="C2" s="178" t="s">
        <v>814</v>
      </c>
    </row>
    <row r="3" spans="1:3" x14ac:dyDescent="0.25">
      <c r="A3" s="42" t="s">
        <v>815</v>
      </c>
      <c r="C3" s="42" t="s">
        <v>816</v>
      </c>
    </row>
    <row r="4" spans="1:3" x14ac:dyDescent="0.25">
      <c r="A4" s="42" t="s">
        <v>817</v>
      </c>
    </row>
    <row r="5" spans="1:3" x14ac:dyDescent="0.25">
      <c r="A5" s="178" t="s">
        <v>818</v>
      </c>
    </row>
    <row r="6" spans="1:3" x14ac:dyDescent="0.25">
      <c r="A6" s="42" t="s">
        <v>819</v>
      </c>
      <c r="C6" s="183" t="s">
        <v>476</v>
      </c>
    </row>
    <row r="7" spans="1:3" x14ac:dyDescent="0.25">
      <c r="A7" s="178" t="s">
        <v>820</v>
      </c>
      <c r="C7" s="185" t="s">
        <v>482</v>
      </c>
    </row>
    <row r="8" spans="1:3" x14ac:dyDescent="0.25">
      <c r="A8" s="42" t="s">
        <v>821</v>
      </c>
      <c r="C8" s="183"/>
    </row>
    <row r="9" spans="1:3" x14ac:dyDescent="0.25">
      <c r="A9" s="178" t="s">
        <v>822</v>
      </c>
      <c r="C9" s="183"/>
    </row>
    <row r="10" spans="1:3" x14ac:dyDescent="0.25">
      <c r="A10" s="42" t="s">
        <v>823</v>
      </c>
      <c r="C10" s="183"/>
    </row>
    <row r="11" spans="1:3" x14ac:dyDescent="0.25">
      <c r="A11" s="42" t="s">
        <v>824</v>
      </c>
    </row>
    <row r="12" spans="1:3" x14ac:dyDescent="0.25">
      <c r="A12" s="42" t="s">
        <v>825</v>
      </c>
    </row>
    <row r="13" spans="1:3" x14ac:dyDescent="0.25">
      <c r="A13" s="42" t="s">
        <v>826</v>
      </c>
    </row>
    <row r="14" spans="1:3" x14ac:dyDescent="0.25">
      <c r="A14" s="178" t="s">
        <v>827</v>
      </c>
    </row>
    <row r="15" spans="1:3" x14ac:dyDescent="0.25">
      <c r="A15" s="178" t="s">
        <v>828</v>
      </c>
    </row>
    <row r="16" spans="1:3" x14ac:dyDescent="0.25">
      <c r="A16" s="42" t="s">
        <v>829</v>
      </c>
    </row>
    <row r="17" spans="1:1" x14ac:dyDescent="0.25">
      <c r="A17" s="178" t="s">
        <v>830</v>
      </c>
    </row>
    <row r="18" spans="1:1" x14ac:dyDescent="0.25">
      <c r="A18" s="42" t="s">
        <v>831</v>
      </c>
    </row>
    <row r="19" spans="1:1" x14ac:dyDescent="0.25">
      <c r="A19" s="42" t="s">
        <v>832</v>
      </c>
    </row>
    <row r="20" spans="1:1" x14ac:dyDescent="0.25">
      <c r="A20" s="178" t="s">
        <v>833</v>
      </c>
    </row>
    <row r="21" spans="1:1" x14ac:dyDescent="0.25">
      <c r="A21" s="178" t="s">
        <v>834</v>
      </c>
    </row>
    <row r="22" spans="1:1" x14ac:dyDescent="0.25">
      <c r="A22" s="42" t="s">
        <v>835</v>
      </c>
    </row>
    <row r="23" spans="1:1" x14ac:dyDescent="0.25">
      <c r="A23" s="42" t="s">
        <v>836</v>
      </c>
    </row>
    <row r="24" spans="1:1" x14ac:dyDescent="0.25">
      <c r="A24" s="42" t="s">
        <v>837</v>
      </c>
    </row>
    <row r="25" spans="1:1" x14ac:dyDescent="0.25">
      <c r="A25" s="42" t="s">
        <v>838</v>
      </c>
    </row>
    <row r="26" spans="1:1" x14ac:dyDescent="0.25">
      <c r="A26" s="42" t="s">
        <v>839</v>
      </c>
    </row>
    <row r="27" spans="1:1" x14ac:dyDescent="0.25">
      <c r="A27" s="42" t="s">
        <v>840</v>
      </c>
    </row>
    <row r="28" spans="1:1" x14ac:dyDescent="0.25">
      <c r="A28" s="42" t="s">
        <v>841</v>
      </c>
    </row>
    <row r="29" spans="1:1" x14ac:dyDescent="0.25">
      <c r="A29" s="42" t="s">
        <v>842</v>
      </c>
    </row>
    <row r="30" spans="1:1" x14ac:dyDescent="0.25">
      <c r="A30" s="42" t="s">
        <v>843</v>
      </c>
    </row>
    <row r="31" spans="1:1" x14ac:dyDescent="0.25">
      <c r="A31" s="42" t="s">
        <v>844</v>
      </c>
    </row>
    <row r="32" spans="1:1" x14ac:dyDescent="0.25">
      <c r="A32" s="42" t="s">
        <v>845</v>
      </c>
    </row>
    <row r="33" spans="1:1" x14ac:dyDescent="0.25">
      <c r="A33" s="42" t="s">
        <v>846</v>
      </c>
    </row>
    <row r="34" spans="1:1" x14ac:dyDescent="0.25">
      <c r="A34" s="178" t="s">
        <v>155</v>
      </c>
    </row>
    <row r="35" spans="1:1" x14ac:dyDescent="0.25">
      <c r="A35" s="42" t="s">
        <v>847</v>
      </c>
    </row>
    <row r="36" spans="1:1" x14ac:dyDescent="0.25">
      <c r="A36" s="42" t="s">
        <v>848</v>
      </c>
    </row>
    <row r="37" spans="1:1" x14ac:dyDescent="0.25">
      <c r="A37" s="178" t="s">
        <v>849</v>
      </c>
    </row>
    <row r="38" spans="1:1" x14ac:dyDescent="0.25">
      <c r="A38" s="42" t="s">
        <v>850</v>
      </c>
    </row>
    <row r="39" spans="1:1" x14ac:dyDescent="0.25">
      <c r="A39" s="42" t="s">
        <v>851</v>
      </c>
    </row>
    <row r="40" spans="1:1" x14ac:dyDescent="0.25">
      <c r="A40" s="42" t="s">
        <v>852</v>
      </c>
    </row>
    <row r="41" spans="1:1" x14ac:dyDescent="0.25">
      <c r="A41" s="42" t="s">
        <v>853</v>
      </c>
    </row>
    <row r="42" spans="1:1" x14ac:dyDescent="0.25">
      <c r="A42" s="178" t="s">
        <v>854</v>
      </c>
    </row>
    <row r="43" spans="1:1" x14ac:dyDescent="0.25">
      <c r="A43" s="42" t="s">
        <v>855</v>
      </c>
    </row>
    <row r="44" spans="1:1" x14ac:dyDescent="0.25">
      <c r="A44" s="42" t="s">
        <v>856</v>
      </c>
    </row>
    <row r="45" spans="1:1" x14ac:dyDescent="0.25">
      <c r="A45" s="42" t="s">
        <v>857</v>
      </c>
    </row>
    <row r="46" spans="1:1" x14ac:dyDescent="0.25">
      <c r="A46" s="42" t="s">
        <v>858</v>
      </c>
    </row>
    <row r="47" spans="1:1" x14ac:dyDescent="0.25">
      <c r="A47" s="178" t="s">
        <v>859</v>
      </c>
    </row>
    <row r="48" spans="1:1" x14ac:dyDescent="0.25">
      <c r="A48" s="178" t="s">
        <v>860</v>
      </c>
    </row>
    <row r="49" spans="1:1" x14ac:dyDescent="0.25">
      <c r="A49" s="42" t="s">
        <v>861</v>
      </c>
    </row>
    <row r="50" spans="1:1" x14ac:dyDescent="0.25">
      <c r="A50" s="42" t="s">
        <v>862</v>
      </c>
    </row>
    <row r="51" spans="1:1" x14ac:dyDescent="0.25">
      <c r="A51" s="42" t="s">
        <v>863</v>
      </c>
    </row>
    <row r="52" spans="1:1" x14ac:dyDescent="0.25">
      <c r="A52" s="178" t="s">
        <v>864</v>
      </c>
    </row>
    <row r="53" spans="1:1" x14ac:dyDescent="0.25">
      <c r="A53" s="178" t="s">
        <v>865</v>
      </c>
    </row>
    <row r="54" spans="1:1" x14ac:dyDescent="0.25">
      <c r="A54" s="42" t="s">
        <v>866</v>
      </c>
    </row>
    <row r="55" spans="1:1" x14ac:dyDescent="0.25">
      <c r="A55" s="42" t="s">
        <v>867</v>
      </c>
    </row>
    <row r="56" spans="1:1" x14ac:dyDescent="0.25">
      <c r="A56" s="42" t="s">
        <v>868</v>
      </c>
    </row>
    <row r="57" spans="1:1" x14ac:dyDescent="0.25">
      <c r="A57" s="178" t="s">
        <v>869</v>
      </c>
    </row>
    <row r="58" spans="1:1" x14ac:dyDescent="0.25">
      <c r="A58" s="178" t="s">
        <v>870</v>
      </c>
    </row>
    <row r="59" spans="1:1" x14ac:dyDescent="0.25">
      <c r="A59" s="42" t="s">
        <v>871</v>
      </c>
    </row>
    <row r="60" spans="1:1" x14ac:dyDescent="0.25">
      <c r="A60" s="178" t="s">
        <v>872</v>
      </c>
    </row>
    <row r="61" spans="1:1" x14ac:dyDescent="0.25">
      <c r="A61" s="42" t="s">
        <v>873</v>
      </c>
    </row>
    <row r="62" spans="1:1" x14ac:dyDescent="0.25">
      <c r="A62" s="178" t="s">
        <v>874</v>
      </c>
    </row>
    <row r="63" spans="1:1" x14ac:dyDescent="0.25">
      <c r="A63" s="42" t="s">
        <v>875</v>
      </c>
    </row>
    <row r="64" spans="1:1" x14ac:dyDescent="0.25">
      <c r="A64" s="178" t="s">
        <v>876</v>
      </c>
    </row>
    <row r="65" spans="1:1" x14ac:dyDescent="0.25">
      <c r="A65" s="178" t="s">
        <v>877</v>
      </c>
    </row>
    <row r="66" spans="1:1" x14ac:dyDescent="0.25">
      <c r="A66" s="42" t="s">
        <v>878</v>
      </c>
    </row>
    <row r="67" spans="1:1" x14ac:dyDescent="0.25">
      <c r="A67" s="42" t="s">
        <v>879</v>
      </c>
    </row>
    <row r="68" spans="1:1" x14ac:dyDescent="0.25">
      <c r="A68" s="42" t="s">
        <v>880</v>
      </c>
    </row>
    <row r="69" spans="1:1" x14ac:dyDescent="0.25">
      <c r="A69" s="178" t="s">
        <v>881</v>
      </c>
    </row>
    <row r="70" spans="1:1" x14ac:dyDescent="0.25">
      <c r="A70" s="178" t="s">
        <v>882</v>
      </c>
    </row>
    <row r="71" spans="1:1" x14ac:dyDescent="0.25">
      <c r="A71" s="178" t="s">
        <v>883</v>
      </c>
    </row>
    <row r="72" spans="1:1" x14ac:dyDescent="0.25">
      <c r="A72" s="178" t="s">
        <v>884</v>
      </c>
    </row>
    <row r="73" spans="1:1" x14ac:dyDescent="0.25">
      <c r="A73" s="42" t="s">
        <v>885</v>
      </c>
    </row>
    <row r="74" spans="1:1" x14ac:dyDescent="0.25">
      <c r="A74" s="42" t="s">
        <v>886</v>
      </c>
    </row>
    <row r="75" spans="1:1" x14ac:dyDescent="0.25">
      <c r="A75" s="178" t="s">
        <v>887</v>
      </c>
    </row>
    <row r="76" spans="1:1" x14ac:dyDescent="0.25">
      <c r="A76" s="178" t="s">
        <v>888</v>
      </c>
    </row>
    <row r="77" spans="1:1" x14ac:dyDescent="0.25">
      <c r="A77" s="42" t="s">
        <v>889</v>
      </c>
    </row>
    <row r="78" spans="1:1" x14ac:dyDescent="0.25">
      <c r="A78" s="42" t="s">
        <v>890</v>
      </c>
    </row>
    <row r="79" spans="1:1" x14ac:dyDescent="0.25">
      <c r="A79" s="42" t="s">
        <v>891</v>
      </c>
    </row>
    <row r="80" spans="1:1" x14ac:dyDescent="0.25">
      <c r="A80" s="178" t="s">
        <v>892</v>
      </c>
    </row>
    <row r="81" spans="1:1" x14ac:dyDescent="0.25">
      <c r="A81" s="178" t="s">
        <v>893</v>
      </c>
    </row>
    <row r="82" spans="1:1" x14ac:dyDescent="0.25">
      <c r="A82" s="178" t="s">
        <v>894</v>
      </c>
    </row>
    <row r="83" spans="1:1" x14ac:dyDescent="0.25">
      <c r="A83" s="42" t="s">
        <v>895</v>
      </c>
    </row>
    <row r="84" spans="1:1" x14ac:dyDescent="0.25">
      <c r="A84" s="178" t="s">
        <v>896</v>
      </c>
    </row>
    <row r="85" spans="1:1" x14ac:dyDescent="0.25">
      <c r="A85" s="178" t="s">
        <v>897</v>
      </c>
    </row>
    <row r="86" spans="1:1" x14ac:dyDescent="0.25">
      <c r="A86" s="42" t="s">
        <v>898</v>
      </c>
    </row>
    <row r="87" spans="1:1" x14ac:dyDescent="0.25">
      <c r="A87" s="42" t="s">
        <v>899</v>
      </c>
    </row>
    <row r="88" spans="1:1" x14ac:dyDescent="0.25">
      <c r="A88" s="42" t="s">
        <v>900</v>
      </c>
    </row>
    <row r="89" spans="1:1" x14ac:dyDescent="0.25">
      <c r="A89" s="42" t="s">
        <v>901</v>
      </c>
    </row>
    <row r="90" spans="1:1" x14ac:dyDescent="0.25">
      <c r="A90" s="42" t="s">
        <v>902</v>
      </c>
    </row>
    <row r="91" spans="1:1" x14ac:dyDescent="0.25">
      <c r="A91" s="178" t="s">
        <v>903</v>
      </c>
    </row>
    <row r="92" spans="1:1" x14ac:dyDescent="0.25">
      <c r="A92" s="42" t="s">
        <v>904</v>
      </c>
    </row>
    <row r="93" spans="1:1" x14ac:dyDescent="0.25">
      <c r="A93" s="42" t="s">
        <v>905</v>
      </c>
    </row>
    <row r="94" spans="1:1" x14ac:dyDescent="0.25">
      <c r="A94" s="178" t="s">
        <v>161</v>
      </c>
    </row>
    <row r="95" spans="1:1" x14ac:dyDescent="0.25">
      <c r="A95" s="42" t="s">
        <v>906</v>
      </c>
    </row>
    <row r="96" spans="1:1" x14ac:dyDescent="0.25">
      <c r="A96" s="42" t="s">
        <v>907</v>
      </c>
    </row>
    <row r="97" spans="1:1" x14ac:dyDescent="0.25">
      <c r="A97" s="178" t="s">
        <v>908</v>
      </c>
    </row>
    <row r="98" spans="1:1" x14ac:dyDescent="0.25">
      <c r="A98" s="42" t="s">
        <v>909</v>
      </c>
    </row>
    <row r="99" spans="1:1" x14ac:dyDescent="0.25">
      <c r="A99" s="42" t="s">
        <v>910</v>
      </c>
    </row>
    <row r="100" spans="1:1" x14ac:dyDescent="0.25">
      <c r="A100" s="42" t="s">
        <v>911</v>
      </c>
    </row>
    <row r="101" spans="1:1" x14ac:dyDescent="0.25">
      <c r="A101" s="42" t="s">
        <v>912</v>
      </c>
    </row>
    <row r="102" spans="1:1" x14ac:dyDescent="0.25">
      <c r="A102" s="178" t="s">
        <v>913</v>
      </c>
    </row>
    <row r="103" spans="1:1" x14ac:dyDescent="0.25">
      <c r="A103" s="178" t="s">
        <v>914</v>
      </c>
    </row>
    <row r="104" spans="1:1" x14ac:dyDescent="0.25">
      <c r="A104" s="42" t="s">
        <v>915</v>
      </c>
    </row>
    <row r="105" spans="1:1" x14ac:dyDescent="0.25">
      <c r="A105" s="42" t="s">
        <v>916</v>
      </c>
    </row>
    <row r="106" spans="1:1" x14ac:dyDescent="0.25">
      <c r="A106" s="178" t="s">
        <v>917</v>
      </c>
    </row>
    <row r="107" spans="1:1" x14ac:dyDescent="0.25">
      <c r="A107" s="178" t="s">
        <v>918</v>
      </c>
    </row>
    <row r="108" spans="1:1" x14ac:dyDescent="0.25">
      <c r="A108" s="178" t="s">
        <v>919</v>
      </c>
    </row>
    <row r="109" spans="1:1" x14ac:dyDescent="0.25">
      <c r="A109" s="42" t="s">
        <v>920</v>
      </c>
    </row>
    <row r="110" spans="1:1" x14ac:dyDescent="0.25">
      <c r="A110" s="42" t="s">
        <v>921</v>
      </c>
    </row>
    <row r="111" spans="1:1" x14ac:dyDescent="0.25">
      <c r="A111" s="42" t="s">
        <v>922</v>
      </c>
    </row>
    <row r="112" spans="1:1" x14ac:dyDescent="0.25">
      <c r="A112" s="42" t="s">
        <v>923</v>
      </c>
    </row>
    <row r="113" spans="1:1" x14ac:dyDescent="0.25">
      <c r="A113" s="178" t="s">
        <v>924</v>
      </c>
    </row>
    <row r="114" spans="1:1" x14ac:dyDescent="0.25">
      <c r="A114" s="42" t="s">
        <v>925</v>
      </c>
    </row>
    <row r="115" spans="1:1" x14ac:dyDescent="0.25">
      <c r="A115" s="42" t="s">
        <v>926</v>
      </c>
    </row>
    <row r="116" spans="1:1" x14ac:dyDescent="0.25">
      <c r="A116" s="42" t="s">
        <v>927</v>
      </c>
    </row>
    <row r="117" spans="1:1" x14ac:dyDescent="0.25">
      <c r="A117" s="42" t="s">
        <v>928</v>
      </c>
    </row>
    <row r="118" spans="1:1" x14ac:dyDescent="0.25">
      <c r="A118" s="178" t="s">
        <v>929</v>
      </c>
    </row>
    <row r="119" spans="1:1" x14ac:dyDescent="0.25">
      <c r="A119" s="42" t="s">
        <v>930</v>
      </c>
    </row>
    <row r="120" spans="1:1" x14ac:dyDescent="0.25">
      <c r="A120" s="42" t="s">
        <v>931</v>
      </c>
    </row>
    <row r="121" spans="1:1" x14ac:dyDescent="0.25">
      <c r="A121" s="42" t="s">
        <v>932</v>
      </c>
    </row>
    <row r="122" spans="1:1" x14ac:dyDescent="0.25">
      <c r="A122" s="178" t="s">
        <v>933</v>
      </c>
    </row>
    <row r="123" spans="1:1" x14ac:dyDescent="0.25">
      <c r="A123" s="42" t="s">
        <v>934</v>
      </c>
    </row>
    <row r="124" spans="1:1" x14ac:dyDescent="0.25">
      <c r="A124" s="42" t="s">
        <v>935</v>
      </c>
    </row>
    <row r="125" spans="1:1" x14ac:dyDescent="0.25">
      <c r="A125" s="42" t="s">
        <v>936</v>
      </c>
    </row>
    <row r="126" spans="1:1" x14ac:dyDescent="0.25">
      <c r="A126" s="42" t="s">
        <v>937</v>
      </c>
    </row>
    <row r="127" spans="1:1" x14ac:dyDescent="0.25">
      <c r="A127" s="42" t="s">
        <v>938</v>
      </c>
    </row>
    <row r="128" spans="1:1" x14ac:dyDescent="0.25">
      <c r="A128" s="178" t="s">
        <v>939</v>
      </c>
    </row>
    <row r="129" spans="1:1" x14ac:dyDescent="0.25">
      <c r="A129" s="42" t="s">
        <v>940</v>
      </c>
    </row>
    <row r="130" spans="1:1" x14ac:dyDescent="0.25">
      <c r="A130" s="42" t="s">
        <v>941</v>
      </c>
    </row>
    <row r="131" spans="1:1" x14ac:dyDescent="0.25">
      <c r="A131" s="42" t="s">
        <v>942</v>
      </c>
    </row>
    <row r="132" spans="1:1" x14ac:dyDescent="0.25">
      <c r="A132" s="42" t="s">
        <v>943</v>
      </c>
    </row>
    <row r="133" spans="1:1" x14ac:dyDescent="0.25">
      <c r="A133" s="178" t="s">
        <v>162</v>
      </c>
    </row>
    <row r="134" spans="1:1" x14ac:dyDescent="0.25">
      <c r="A134" s="42" t="s">
        <v>944</v>
      </c>
    </row>
    <row r="135" spans="1:1" x14ac:dyDescent="0.25">
      <c r="A135" s="42" t="s">
        <v>945</v>
      </c>
    </row>
    <row r="136" spans="1:1" x14ac:dyDescent="0.25">
      <c r="A136" s="42" t="s">
        <v>946</v>
      </c>
    </row>
    <row r="137" spans="1:1" x14ac:dyDescent="0.25">
      <c r="A137" s="178" t="s">
        <v>947</v>
      </c>
    </row>
    <row r="138" spans="1:1" x14ac:dyDescent="0.25">
      <c r="A138" s="178" t="s">
        <v>948</v>
      </c>
    </row>
    <row r="139" spans="1:1" x14ac:dyDescent="0.25">
      <c r="A139" s="178" t="s">
        <v>949</v>
      </c>
    </row>
    <row r="140" spans="1:1" x14ac:dyDescent="0.25">
      <c r="A140" s="178" t="s">
        <v>950</v>
      </c>
    </row>
    <row r="141" spans="1:1" x14ac:dyDescent="0.25">
      <c r="A141" s="42" t="s">
        <v>951</v>
      </c>
    </row>
    <row r="142" spans="1:1" x14ac:dyDescent="0.25">
      <c r="A142" s="42" t="s">
        <v>952</v>
      </c>
    </row>
    <row r="143" spans="1:1" x14ac:dyDescent="0.25">
      <c r="A143" s="178" t="s">
        <v>953</v>
      </c>
    </row>
    <row r="144" spans="1:1" x14ac:dyDescent="0.25">
      <c r="A144" s="42" t="s">
        <v>954</v>
      </c>
    </row>
    <row r="145" spans="1:1" x14ac:dyDescent="0.25">
      <c r="A145" s="42" t="s">
        <v>955</v>
      </c>
    </row>
    <row r="146" spans="1:1" x14ac:dyDescent="0.25">
      <c r="A146" s="42" t="s">
        <v>956</v>
      </c>
    </row>
    <row r="147" spans="1:1" x14ac:dyDescent="0.25">
      <c r="A147" s="42" t="s">
        <v>957</v>
      </c>
    </row>
    <row r="148" spans="1:1" x14ac:dyDescent="0.25">
      <c r="A148" s="42" t="s">
        <v>958</v>
      </c>
    </row>
    <row r="149" spans="1:1" x14ac:dyDescent="0.25">
      <c r="A149" s="42" t="s">
        <v>959</v>
      </c>
    </row>
    <row r="150" spans="1:1" x14ac:dyDescent="0.25">
      <c r="A150" s="42" t="s">
        <v>960</v>
      </c>
    </row>
    <row r="151" spans="1:1" ht="15.75" thickBot="1" x14ac:dyDescent="0.3">
      <c r="A151" s="186" t="s">
        <v>961</v>
      </c>
    </row>
    <row r="152" spans="1:1" x14ac:dyDescent="0.25">
      <c r="A152" s="177"/>
    </row>
    <row r="153" spans="1:1" x14ac:dyDescent="0.25">
      <c r="A153" s="177"/>
    </row>
    <row r="154" spans="1:1" x14ac:dyDescent="0.25">
      <c r="A154" s="177"/>
    </row>
    <row r="155" spans="1:1" x14ac:dyDescent="0.25">
      <c r="A155" s="177"/>
    </row>
    <row r="156" spans="1:1" x14ac:dyDescent="0.25">
      <c r="A156" s="177"/>
    </row>
    <row r="157" spans="1:1" x14ac:dyDescent="0.25">
      <c r="A157" s="177"/>
    </row>
    <row r="158" spans="1:1" x14ac:dyDescent="0.25">
      <c r="A158" s="177"/>
    </row>
    <row r="159" spans="1:1" x14ac:dyDescent="0.25">
      <c r="A159" s="177"/>
    </row>
    <row r="160" spans="1:1" x14ac:dyDescent="0.25">
      <c r="A160" s="177"/>
    </row>
    <row r="161" spans="1:1" x14ac:dyDescent="0.25">
      <c r="A161" s="177"/>
    </row>
    <row r="162" spans="1:1" x14ac:dyDescent="0.25">
      <c r="A162" s="177"/>
    </row>
    <row r="163" spans="1:1" x14ac:dyDescent="0.25">
      <c r="A163" s="177"/>
    </row>
    <row r="164" spans="1:1" x14ac:dyDescent="0.25">
      <c r="A164" s="177"/>
    </row>
    <row r="165" spans="1:1" x14ac:dyDescent="0.25">
      <c r="A165" s="177"/>
    </row>
    <row r="166" spans="1:1" x14ac:dyDescent="0.25">
      <c r="A166" s="177"/>
    </row>
    <row r="167" spans="1:1" x14ac:dyDescent="0.25">
      <c r="A167" s="177"/>
    </row>
    <row r="168" spans="1:1" x14ac:dyDescent="0.25">
      <c r="A168" s="177"/>
    </row>
    <row r="169" spans="1:1" x14ac:dyDescent="0.25">
      <c r="A169" s="177"/>
    </row>
    <row r="170" spans="1:1" x14ac:dyDescent="0.25">
      <c r="A170" s="177"/>
    </row>
    <row r="171" spans="1:1" x14ac:dyDescent="0.25">
      <c r="A171" s="177"/>
    </row>
    <row r="172" spans="1:1" x14ac:dyDescent="0.25">
      <c r="A172" s="177"/>
    </row>
    <row r="173" spans="1:1" x14ac:dyDescent="0.25">
      <c r="A173" s="177"/>
    </row>
    <row r="174" spans="1:1" x14ac:dyDescent="0.25">
      <c r="A174" s="177"/>
    </row>
    <row r="175" spans="1:1" x14ac:dyDescent="0.25">
      <c r="A175" s="177"/>
    </row>
    <row r="176" spans="1:1" x14ac:dyDescent="0.25">
      <c r="A176" s="177"/>
    </row>
    <row r="177" spans="1:1" x14ac:dyDescent="0.25">
      <c r="A177" s="177"/>
    </row>
    <row r="178" spans="1:1" x14ac:dyDescent="0.25">
      <c r="A178" s="177"/>
    </row>
    <row r="179" spans="1:1" x14ac:dyDescent="0.25">
      <c r="A179" s="177"/>
    </row>
    <row r="180" spans="1:1" x14ac:dyDescent="0.25">
      <c r="A180" s="177"/>
    </row>
    <row r="181" spans="1:1" x14ac:dyDescent="0.25">
      <c r="A181" s="177"/>
    </row>
    <row r="182" spans="1:1" x14ac:dyDescent="0.25">
      <c r="A182" s="177"/>
    </row>
    <row r="183" spans="1:1" x14ac:dyDescent="0.25">
      <c r="A183" s="177"/>
    </row>
    <row r="184" spans="1:1" x14ac:dyDescent="0.25">
      <c r="A184" s="177"/>
    </row>
    <row r="185" spans="1:1" x14ac:dyDescent="0.25">
      <c r="A185" s="177"/>
    </row>
    <row r="186" spans="1:1" x14ac:dyDescent="0.25">
      <c r="A186" s="177"/>
    </row>
    <row r="187" spans="1:1" x14ac:dyDescent="0.25">
      <c r="A187" s="177"/>
    </row>
    <row r="188" spans="1:1" x14ac:dyDescent="0.25">
      <c r="A188" s="177"/>
    </row>
    <row r="189" spans="1:1" x14ac:dyDescent="0.25">
      <c r="A189" s="177"/>
    </row>
    <row r="190" spans="1:1" x14ac:dyDescent="0.25">
      <c r="A190" s="177"/>
    </row>
    <row r="191" spans="1:1" x14ac:dyDescent="0.25">
      <c r="A191" s="177"/>
    </row>
    <row r="192" spans="1:1" x14ac:dyDescent="0.25">
      <c r="A192" s="177"/>
    </row>
    <row r="193" spans="1:1" x14ac:dyDescent="0.25">
      <c r="A193" s="177"/>
    </row>
    <row r="194" spans="1:1" x14ac:dyDescent="0.25">
      <c r="A194" s="177"/>
    </row>
    <row r="195" spans="1:1" x14ac:dyDescent="0.25">
      <c r="A195" s="177"/>
    </row>
    <row r="196" spans="1:1" x14ac:dyDescent="0.25">
      <c r="A196" s="177"/>
    </row>
    <row r="197" spans="1:1" x14ac:dyDescent="0.25">
      <c r="A197" s="177"/>
    </row>
    <row r="198" spans="1:1" x14ac:dyDescent="0.25">
      <c r="A198" s="177"/>
    </row>
    <row r="199" spans="1:1" x14ac:dyDescent="0.25">
      <c r="A199" s="177"/>
    </row>
    <row r="200" spans="1:1" x14ac:dyDescent="0.25">
      <c r="A200" s="177"/>
    </row>
    <row r="201" spans="1:1" x14ac:dyDescent="0.25">
      <c r="A201" s="177"/>
    </row>
    <row r="202" spans="1:1" x14ac:dyDescent="0.25">
      <c r="A202" s="176"/>
    </row>
  </sheetData>
  <sheetProtection algorithmName="SHA-256" hashValue="XQjMy2Cn0PW6zGHxe3u6UYcxTdbWdgCIKrm4N7ziUBc=" saltValue="M5xwbRYWRXCitVWtbZJOjw==" spinCount="100000" sheet="1" objects="1" scenarios="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F86A89E536A943A2505E448397F206" ma:contentTypeVersion="4" ma:contentTypeDescription="Create a new document." ma:contentTypeScope="" ma:versionID="57ee622daafce50f94fc56808af87782">
  <xsd:schema xmlns:xsd="http://www.w3.org/2001/XMLSchema" xmlns:xs="http://www.w3.org/2001/XMLSchema" xmlns:p="http://schemas.microsoft.com/office/2006/metadata/properties" xmlns:ns2="4bb267c6-6d38-4681-8093-e775cecd2df9" targetNamespace="http://schemas.microsoft.com/office/2006/metadata/properties" ma:root="true" ma:fieldsID="266d8f1c64cac39cdf8a415ba1783ab7" ns2:_="">
    <xsd:import namespace="4bb267c6-6d38-4681-8093-e775cecd2df9"/>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b267c6-6d38-4681-8093-e775cecd2df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3BE83D-7C36-414B-85C1-FD14CC47FD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b267c6-6d38-4681-8093-e775cecd2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FBF859-D7A7-4206-B9C8-1E26F092A57F}">
  <ds:schemaRefs>
    <ds:schemaRef ds:uri="http://schemas.microsoft.com/office/2006/metadata/longProperties"/>
  </ds:schemaRefs>
</ds:datastoreItem>
</file>

<file path=customXml/itemProps3.xml><?xml version="1.0" encoding="utf-8"?>
<ds:datastoreItem xmlns:ds="http://schemas.openxmlformats.org/officeDocument/2006/customXml" ds:itemID="{F52CCD94-742C-47C0-84CE-C67A40F703AA}">
  <ds:schemaRefs>
    <ds:schemaRef ds:uri="http://schemas.microsoft.com/sharepoint/v3/contenttype/forms"/>
  </ds:schemaRefs>
</ds:datastoreItem>
</file>

<file path=customXml/itemProps4.xml><?xml version="1.0" encoding="utf-8"?>
<ds:datastoreItem xmlns:ds="http://schemas.openxmlformats.org/officeDocument/2006/customXml" ds:itemID="{90FB764A-975B-439F-A8CC-680EDC63A12A}">
  <ds:schemaRefs>
    <ds:schemaRef ds:uri="http://www.w3.org/XML/1998/namespace"/>
    <ds:schemaRef ds:uri="http://schemas.microsoft.com/office/infopath/2007/PartnerControls"/>
    <ds:schemaRef ds:uri="http://purl.org/dc/terms/"/>
    <ds:schemaRef ds:uri="4bb267c6-6d38-4681-8093-e775cecd2df9"/>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ba136288-f21a-4aab-acfe-dc2bd8ee5d8e}" enabled="1" method="Privileged" siteId="{cdd63f64-609b-4260-8efb-701190de512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Entry Form</vt:lpstr>
      <vt:lpstr>Summary</vt:lpstr>
      <vt:lpstr>Interim Summary</vt:lpstr>
      <vt:lpstr>Agencies</vt:lpstr>
      <vt:lpstr>Firms</vt:lpstr>
      <vt:lpstr>agencyname</vt:lpstr>
      <vt:lpstr>counselnumbers</vt:lpstr>
      <vt:lpstr>counselsum</vt:lpstr>
      <vt:lpstr>directnumbers</vt:lpstr>
      <vt:lpstr>directsum</vt:lpstr>
      <vt:lpstr>femalenumbers</vt:lpstr>
      <vt:lpstr>femalesum</vt:lpstr>
      <vt:lpstr>H</vt:lpstr>
      <vt:lpstr>indirectnumbers</vt:lpstr>
      <vt:lpstr>indirectsum</vt:lpstr>
      <vt:lpstr>inputlock</vt:lpstr>
      <vt:lpstr>malenumbers</vt:lpstr>
      <vt:lpstr>malesum</vt:lpstr>
      <vt:lpstr>'Entry Form'!Print_Area</vt:lpstr>
      <vt:lpstr>Summary!Print_Area</vt:lpstr>
      <vt:lpstr>xnumbers</vt:lpstr>
      <vt:lpstr>xsum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Legal Services Expenditure Report template</dc:title>
  <dc:subject/>
  <dc:creator>Justine</dc:creator>
  <cp:keywords/>
  <dc:description/>
  <cp:lastModifiedBy>Megan Kilby</cp:lastModifiedBy>
  <cp:revision/>
  <dcterms:created xsi:type="dcterms:W3CDTF">2018-07-17T04:36:49Z</dcterms:created>
  <dcterms:modified xsi:type="dcterms:W3CDTF">2025-09-11T08:35:09Z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lpwstr>11700.0000000000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ContentTypeId">
    <vt:lpwstr>0x010100EEF86A89E536A943A2505E448397F206</vt:lpwstr>
  </property>
  <property fmtid="{D5CDD505-2E9C-101B-9397-08002B2CF9AE}" pid="9" name="Jet Reports Function Literals">
    <vt:lpwstr>,	;	,	{	}	[@[{0}]]	1033	3081</vt:lpwstr>
  </property>
</Properties>
</file>